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850" activeTab="0"/>
  </bookViews>
  <sheets>
    <sheet name="ЗФ" sheetId="1" r:id="rId1"/>
  </sheets>
  <definedNames>
    <definedName name="_xlnm.Print_Titles" localSheetId="0">'ЗФ'!$10:$10</definedName>
    <definedName name="_xlnm.Print_Area" localSheetId="0">'ЗФ'!$A$1:$N$32</definedName>
  </definedNames>
  <calcPr fullCalcOnLoad="1"/>
</workbook>
</file>

<file path=xl/sharedStrings.xml><?xml version="1.0" encoding="utf-8"?>
<sst xmlns="http://schemas.openxmlformats.org/spreadsheetml/2006/main" count="54" uniqueCount="48">
  <si>
    <t>Освіта</t>
  </si>
  <si>
    <t xml:space="preserve">Охорона здоров"я </t>
  </si>
  <si>
    <t>Загальний фонд</t>
  </si>
  <si>
    <t>Напрям використання</t>
  </si>
  <si>
    <t>Всього по ЗАГАЛЬНОМУ ФОНДУ</t>
  </si>
  <si>
    <t>Всього по СПЕЦІАЛЬНОМУ ФОНДУ</t>
  </si>
  <si>
    <t>Спеціальний фонд</t>
  </si>
  <si>
    <t xml:space="preserve">Всього </t>
  </si>
  <si>
    <t>ЧРЦПМСД</t>
  </si>
  <si>
    <t>перевиконання</t>
  </si>
  <si>
    <t>Соціальний захист та соціальне забезпечення</t>
  </si>
  <si>
    <t>КТКВК - КПКВК</t>
  </si>
  <si>
    <t xml:space="preserve">За рахунок залишку на котловому рахунку </t>
  </si>
  <si>
    <t>За рахунок перерозподілу</t>
  </si>
  <si>
    <t xml:space="preserve">Пропозиції розпорядника </t>
  </si>
  <si>
    <t>Залишок коштів на котловому рахунку на 01.01.2017 р. - 4 095380,81 грн.( в т.ч. оборотна касова готівка - 10000,0 грн.), по освітній субвенції -2149416,48 грн., по медичній субвенції -34362,61 грн.</t>
  </si>
  <si>
    <t>Додаток 2</t>
  </si>
  <si>
    <t>до пояснювальної записки</t>
  </si>
  <si>
    <t>Перевиконання доходної частини бюджету</t>
  </si>
  <si>
    <t>150121-6410</t>
  </si>
  <si>
    <t xml:space="preserve">За рахунок залишку  </t>
  </si>
  <si>
    <t>Всього:</t>
  </si>
  <si>
    <t>в т.ч.інші</t>
  </si>
  <si>
    <t>Субвенція з держбюджету (ЗФ)</t>
  </si>
  <si>
    <t>Ін.субвеція з обл.бюджету</t>
  </si>
  <si>
    <t>ПЕРЕВИКОНАННЯ саном на 01.09.2017</t>
  </si>
  <si>
    <t>Нерозподілено перевико-на на інші видатки</t>
  </si>
  <si>
    <r>
      <t xml:space="preserve">З них: захищені видатки- </t>
    </r>
    <r>
      <rPr>
        <b/>
        <sz val="16"/>
        <rFont val="Times New Roman"/>
        <family val="1"/>
      </rPr>
      <t>2752900,0 г</t>
    </r>
    <r>
      <rPr>
        <b/>
        <sz val="14"/>
        <rFont val="Times New Roman"/>
        <family val="1"/>
      </rPr>
      <t xml:space="preserve">рн. або 67,5%, в т.ч. на зарплату та енергоносії - 2662900,0 .грн. або 65,3 %, медикаменти - 90000,0 або 2,2%,   інші : 3414063,61грн., або 32,5% </t>
    </r>
  </si>
  <si>
    <t>Субвенція з ДБ на надання пільг та житлових субсидій на житлово-комунальні послуги</t>
  </si>
  <si>
    <t>Субвенція з ДБ на придбання твердого палива</t>
  </si>
  <si>
    <r>
      <t>Залишок коштів після направлення згідно сесії райради від 14.12.2017р.  складає : на котловому рахунку</t>
    </r>
    <r>
      <rPr>
        <b/>
        <sz val="14"/>
        <rFont val="Times New Roman"/>
        <family val="1"/>
      </rPr>
      <t xml:space="preserve">- 739,81 </t>
    </r>
    <r>
      <rPr>
        <b/>
        <sz val="16"/>
        <rFont val="Times New Roman"/>
        <family val="1"/>
      </rPr>
      <t xml:space="preserve">грн.(з врахуванням оборотно-касової готівки-10000,0 грн.),    освітньої субвенції  - 97456,48 </t>
    </r>
  </si>
  <si>
    <t>в т.ч.на оплату праці</t>
  </si>
  <si>
    <t xml:space="preserve">Субвенція з ДБ на дітей-сиріт </t>
  </si>
  <si>
    <t>Повернення Іванівській громаді невикористаних призначень освітньої субвенції</t>
  </si>
  <si>
    <r>
      <t xml:space="preserve">Придбання комп’ютерної техніки та мультимедійного обладнання для Киселівського навчально-виховного комплексу </t>
    </r>
    <r>
      <rPr>
        <sz val="16"/>
        <rFont val="Times New Roman"/>
        <family val="1"/>
      </rPr>
      <t>“</t>
    </r>
    <r>
      <rPr>
        <sz val="16"/>
        <color indexed="8"/>
        <rFont val="Times New Roman"/>
        <family val="1"/>
      </rPr>
      <t>Загальноосвітній навчальний заклад-дошкільний навчальний заклад</t>
    </r>
    <r>
      <rPr>
        <sz val="16"/>
        <rFont val="Times New Roman"/>
        <family val="1"/>
      </rPr>
      <t>”</t>
    </r>
    <r>
      <rPr>
        <sz val="16"/>
        <color indexed="8"/>
        <rFont val="Times New Roman"/>
        <family val="1"/>
      </rPr>
      <t xml:space="preserve"> Чернігівської районної ради Чернігівської області, </t>
    </r>
    <r>
      <rPr>
        <sz val="16"/>
        <rFont val="Times New Roman"/>
        <family val="1"/>
      </rPr>
      <t>с. </t>
    </r>
    <r>
      <rPr>
        <sz val="16"/>
        <color indexed="8"/>
        <rFont val="Times New Roman"/>
        <family val="1"/>
      </rPr>
      <t xml:space="preserve">Киселівка, </t>
    </r>
    <r>
      <rPr>
        <sz val="16"/>
        <rFont val="Times New Roman"/>
        <family val="1"/>
      </rPr>
      <t>вул. </t>
    </r>
    <r>
      <rPr>
        <sz val="16"/>
        <color indexed="8"/>
        <rFont val="Times New Roman"/>
        <family val="1"/>
      </rPr>
      <t>Нова 1а</t>
    </r>
  </si>
  <si>
    <r>
      <t xml:space="preserve">Придбання комплекту меблів для Киселівського навчально-виховного комплексу </t>
    </r>
    <r>
      <rPr>
        <sz val="16"/>
        <rFont val="Times New Roman"/>
        <family val="1"/>
      </rPr>
      <t>“</t>
    </r>
    <r>
      <rPr>
        <sz val="16"/>
        <color indexed="8"/>
        <rFont val="Times New Roman"/>
        <family val="1"/>
      </rPr>
      <t>Загальноосвітній навчальний заклад-дошкільний навчальний заклад</t>
    </r>
    <r>
      <rPr>
        <sz val="16"/>
        <rFont val="Times New Roman"/>
        <family val="1"/>
      </rPr>
      <t>”</t>
    </r>
    <r>
      <rPr>
        <sz val="16"/>
        <color indexed="8"/>
        <rFont val="Times New Roman"/>
        <family val="1"/>
      </rPr>
      <t xml:space="preserve"> Чернігівської районної ради Чернігівської області, </t>
    </r>
    <r>
      <rPr>
        <sz val="16"/>
        <rFont val="Times New Roman"/>
        <family val="1"/>
      </rPr>
      <t>с. </t>
    </r>
    <r>
      <rPr>
        <sz val="16"/>
        <color indexed="8"/>
        <rFont val="Times New Roman"/>
        <family val="1"/>
      </rPr>
      <t xml:space="preserve">Киселівка, </t>
    </r>
    <r>
      <rPr>
        <sz val="16"/>
        <rFont val="Times New Roman"/>
        <family val="1"/>
      </rPr>
      <t>вул. </t>
    </r>
    <r>
      <rPr>
        <sz val="16"/>
        <color indexed="8"/>
        <rFont val="Times New Roman"/>
        <family val="1"/>
      </rPr>
      <t>Нова 1а</t>
    </r>
  </si>
  <si>
    <r>
      <t xml:space="preserve">Придбання комплекту меблів для Олишівської загальноосвітньої школи </t>
    </r>
    <r>
      <rPr>
        <sz val="16"/>
        <rFont val="Times New Roman"/>
        <family val="1"/>
      </rPr>
      <t>I—III</t>
    </r>
    <r>
      <rPr>
        <sz val="16"/>
        <color indexed="8"/>
        <rFont val="Times New Roman"/>
        <family val="1"/>
      </rPr>
      <t xml:space="preserve"> ступенів Чернігівської районної ради Чернігівської області, </t>
    </r>
    <r>
      <rPr>
        <sz val="16"/>
        <rFont val="Times New Roman"/>
        <family val="1"/>
      </rPr>
      <t>смт </t>
    </r>
    <r>
      <rPr>
        <sz val="16"/>
        <color indexed="8"/>
        <rFont val="Times New Roman"/>
        <family val="1"/>
      </rPr>
      <t xml:space="preserve">Олишівка, </t>
    </r>
    <r>
      <rPr>
        <sz val="16"/>
        <rFont val="Times New Roman"/>
        <family val="1"/>
      </rPr>
      <t>вул. </t>
    </r>
    <r>
      <rPr>
        <sz val="16"/>
        <color indexed="8"/>
        <rFont val="Times New Roman"/>
        <family val="1"/>
      </rPr>
      <t>Шкільна 11</t>
    </r>
  </si>
  <si>
    <r>
      <t xml:space="preserve">Придбання комп’ютерної техніки та мультимедійного обладнання для Олишівської загальноосвітньої школи </t>
    </r>
    <r>
      <rPr>
        <sz val="16"/>
        <rFont val="Times New Roman"/>
        <family val="1"/>
      </rPr>
      <t>I—III</t>
    </r>
    <r>
      <rPr>
        <sz val="16"/>
        <color indexed="8"/>
        <rFont val="Times New Roman"/>
        <family val="1"/>
      </rPr>
      <t xml:space="preserve"> ступенів Чернігівської районної ради Чернігівської області, </t>
    </r>
    <r>
      <rPr>
        <sz val="16"/>
        <rFont val="Times New Roman"/>
        <family val="1"/>
      </rPr>
      <t>смт </t>
    </r>
    <r>
      <rPr>
        <sz val="16"/>
        <color indexed="8"/>
        <rFont val="Times New Roman"/>
        <family val="1"/>
      </rPr>
      <t xml:space="preserve">Олишівка, </t>
    </r>
    <r>
      <rPr>
        <sz val="16"/>
        <rFont val="Times New Roman"/>
        <family val="1"/>
      </rPr>
      <t>вул. </t>
    </r>
    <r>
      <rPr>
        <sz val="16"/>
        <color indexed="8"/>
        <rFont val="Times New Roman"/>
        <family val="1"/>
      </rPr>
      <t>Шкільна 11</t>
    </r>
  </si>
  <si>
    <t>Інша субвенція з обласного бюджету на поховання учасників бойових дій</t>
  </si>
  <si>
    <t>Субвенція з ДБ на соц.-ек.розвиток для Роїщенської с/р-100,0 тис.грн, для Хмільницької с/р-100,0 тис.грн.</t>
  </si>
  <si>
    <r>
      <t xml:space="preserve">Придбання медичного обладнання в комунальний заклад </t>
    </r>
    <r>
      <rPr>
        <sz val="18"/>
        <rFont val="Times New Roman"/>
        <family val="1"/>
      </rPr>
      <t>“</t>
    </r>
    <r>
      <rPr>
        <sz val="18"/>
        <color indexed="8"/>
        <rFont val="Times New Roman"/>
        <family val="1"/>
      </rPr>
      <t>Чернігівський центр первинної медико-санітарної допомоги</t>
    </r>
    <r>
      <rPr>
        <sz val="18"/>
        <rFont val="Times New Roman"/>
        <family val="1"/>
      </rPr>
      <t>”</t>
    </r>
    <r>
      <rPr>
        <sz val="18"/>
        <color indexed="8"/>
        <rFont val="Times New Roman"/>
        <family val="1"/>
      </rPr>
      <t xml:space="preserve"> Чернігівської районної ради Чернігівської області. Чернігівський район, </t>
    </r>
    <r>
      <rPr>
        <sz val="18"/>
        <rFont val="Times New Roman"/>
        <family val="1"/>
      </rPr>
      <t>смт </t>
    </r>
    <r>
      <rPr>
        <sz val="18"/>
        <color indexed="8"/>
        <rFont val="Times New Roman"/>
        <family val="1"/>
      </rPr>
      <t xml:space="preserve">Михайло-Коцюбинське, </t>
    </r>
    <r>
      <rPr>
        <sz val="18"/>
        <rFont val="Times New Roman"/>
        <family val="1"/>
      </rPr>
      <t>вул. </t>
    </r>
    <r>
      <rPr>
        <sz val="18"/>
        <color indexed="8"/>
        <rFont val="Times New Roman"/>
        <family val="1"/>
      </rPr>
      <t>Миру 3 (Іванівська лікарська амбулаторія загальної практики- сімейної медицини)</t>
    </r>
  </si>
  <si>
    <r>
      <t xml:space="preserve">Придбання комплекту меблів для комунального закладу </t>
    </r>
    <r>
      <rPr>
        <sz val="18"/>
        <rFont val="Times New Roman"/>
        <family val="1"/>
      </rPr>
      <t>“</t>
    </r>
    <r>
      <rPr>
        <sz val="18"/>
        <color indexed="8"/>
        <rFont val="Times New Roman"/>
        <family val="1"/>
      </rPr>
      <t>Чернігівський центр первинної медико-санітарної допомоги</t>
    </r>
    <r>
      <rPr>
        <sz val="18"/>
        <rFont val="Times New Roman"/>
        <family val="1"/>
      </rPr>
      <t>”</t>
    </r>
    <r>
      <rPr>
        <sz val="18"/>
        <color indexed="8"/>
        <rFont val="Times New Roman"/>
        <family val="1"/>
      </rPr>
      <t xml:space="preserve"> Чернігівської районної ради Чернігівської області. Чернігівський район, </t>
    </r>
    <r>
      <rPr>
        <sz val="18"/>
        <rFont val="Times New Roman"/>
        <family val="1"/>
      </rPr>
      <t>смт </t>
    </r>
    <r>
      <rPr>
        <sz val="18"/>
        <color indexed="8"/>
        <rFont val="Times New Roman"/>
        <family val="1"/>
      </rPr>
      <t xml:space="preserve">Михайло-Коцюбинське, </t>
    </r>
    <r>
      <rPr>
        <sz val="18"/>
        <rFont val="Times New Roman"/>
        <family val="1"/>
      </rPr>
      <t>вул. </t>
    </r>
    <r>
      <rPr>
        <sz val="18"/>
        <color indexed="8"/>
        <rFont val="Times New Roman"/>
        <family val="1"/>
      </rPr>
      <t>Миру 3 (Іванівська лікарська амбулаторія загальної практики- сімейної медицини)</t>
    </r>
  </si>
  <si>
    <t>Матеріали  07.02.2018</t>
  </si>
  <si>
    <t>070303-1060</t>
  </si>
  <si>
    <r>
      <t>Використано залишків з котлового рахунку на 31.12.2017р.   -</t>
    </r>
    <r>
      <rPr>
        <b/>
        <sz val="16"/>
        <rFont val="Times New Roman"/>
        <family val="1"/>
      </rPr>
      <t xml:space="preserve"> 4084641,0 грн</t>
    </r>
    <r>
      <rPr>
        <b/>
        <sz val="14"/>
        <rFont val="Times New Roman"/>
        <family val="1"/>
      </rPr>
      <t>., з освітньої субвенції - 2051960</t>
    </r>
    <r>
      <rPr>
        <b/>
        <sz val="16"/>
        <rFont val="Times New Roman"/>
        <family val="1"/>
      </rPr>
      <t>,0 грн</t>
    </r>
    <r>
      <rPr>
        <b/>
        <sz val="14"/>
        <rFont val="Times New Roman"/>
        <family val="1"/>
      </rPr>
      <t>., з медичної  субвенції - 34362,61 грн.</t>
    </r>
  </si>
  <si>
    <t>Освітня субвенція від Іванівської ОТГ</t>
  </si>
  <si>
    <t xml:space="preserve">Визначено   РДА </t>
  </si>
  <si>
    <t>Зміни до показників районного бюджету, внесені розпорядженнями голови районної державної адміністрації від 11 грудня  2017 року № 1268, від 15 грудня 2017року №1308,  від 22 грудня 2017року №1327, від 26 грудня 2017 року № 1342, від 27 грудня 2017року №1343  по видатках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</si>
</sst>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&quot;грн.&quot;_-;\-* #,##0.0\ &quot;грн.&quot;_-;_-* &quot;-&quot;??\ &quot;грн.&quot;_-;_-@_-"/>
    <numFmt numFmtId="173" formatCode="_-* #,##0\ &quot;грн.&quot;_-;\-* #,##0\ &quot;грн.&quot;_-;_-* &quot;-&quot;??\ &quot;грн.&quot;_-;_-@_-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  <numFmt numFmtId="181" formatCode="0.00000"/>
    <numFmt numFmtId="182" formatCode="0.0000"/>
    <numFmt numFmtId="183" formatCode="#,##0_ ;[Red]\-#,##0\ "/>
    <numFmt numFmtId="184" formatCode="0.00_ ;[Red]\-0.00\ "/>
    <numFmt numFmtId="185" formatCode="[$-422]d\ mmmm\ yyyy&quot; р.&quot;"/>
    <numFmt numFmtId="186" formatCode="#,##0.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color indexed="61"/>
      <name val="Times New Roman"/>
      <family val="1"/>
    </font>
    <font>
      <sz val="12"/>
      <color indexed="61"/>
      <name val="Times New Roman"/>
      <family val="1"/>
    </font>
    <font>
      <sz val="14"/>
      <name val="Times New Roman"/>
      <family val="1"/>
    </font>
    <font>
      <b/>
      <sz val="14"/>
      <color indexed="61"/>
      <name val="Times New Roman"/>
      <family val="1"/>
    </font>
    <font>
      <sz val="14"/>
      <color indexed="10"/>
      <name val="Times New Roman"/>
      <family val="1"/>
    </font>
    <font>
      <b/>
      <sz val="2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10"/>
      <name val="Times New Roman"/>
      <family val="1"/>
    </font>
    <font>
      <sz val="16"/>
      <name val="Times New Roman"/>
      <family val="1"/>
    </font>
    <font>
      <b/>
      <sz val="16"/>
      <color indexed="61"/>
      <name val="Times New Roman"/>
      <family val="1"/>
    </font>
    <font>
      <sz val="16"/>
      <color indexed="61"/>
      <name val="Times New Roman"/>
      <family val="1"/>
    </font>
    <font>
      <sz val="16"/>
      <color indexed="10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61"/>
      <name val="Times New Roman"/>
      <family val="1"/>
    </font>
    <font>
      <sz val="18"/>
      <name val="Times New Roman"/>
      <family val="1"/>
    </font>
    <font>
      <b/>
      <u val="single"/>
      <sz val="14"/>
      <name val="Times New Roman"/>
      <family val="1"/>
    </font>
    <font>
      <b/>
      <i/>
      <sz val="18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name val="Helv"/>
      <family val="0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4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/>
    </xf>
    <xf numFmtId="0" fontId="13" fillId="0" borderId="0" xfId="0" applyFont="1" applyFill="1" applyAlignment="1">
      <alignment vertical="top"/>
    </xf>
    <xf numFmtId="0" fontId="1" fillId="0" borderId="0" xfId="0" applyFont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14" fillId="0" borderId="0" xfId="0" applyFont="1" applyAlignment="1">
      <alignment horizontal="center" vertical="top"/>
    </xf>
    <xf numFmtId="4" fontId="3" fillId="7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4" fontId="4" fillId="0" borderId="0" xfId="0" applyNumberFormat="1" applyFont="1" applyFill="1" applyAlignment="1">
      <alignment horizontal="left" vertical="top"/>
    </xf>
    <xf numFmtId="0" fontId="14" fillId="0" borderId="0" xfId="0" applyFont="1" applyFill="1" applyAlignment="1">
      <alignment vertical="top"/>
    </xf>
    <xf numFmtId="0" fontId="3" fillId="24" borderId="0" xfId="0" applyFont="1" applyFill="1" applyAlignment="1">
      <alignment vertical="top"/>
    </xf>
    <xf numFmtId="4" fontId="18" fillId="7" borderId="10" xfId="0" applyNumberFormat="1" applyFont="1" applyFill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14" fillId="25" borderId="13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14" fillId="0" borderId="10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horizontal="left" vertical="top" wrapText="1"/>
    </xf>
    <xf numFmtId="4" fontId="18" fillId="0" borderId="10" xfId="0" applyNumberFormat="1" applyFont="1" applyFill="1" applyBorder="1" applyAlignment="1">
      <alignment horizontal="center" vertical="top"/>
    </xf>
    <xf numFmtId="4" fontId="18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4" fontId="23" fillId="7" borderId="10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/>
    </xf>
    <xf numFmtId="4" fontId="18" fillId="7" borderId="10" xfId="0" applyNumberFormat="1" applyFont="1" applyFill="1" applyBorder="1" applyAlignment="1">
      <alignment horizontal="center" vertical="top" wrapText="1"/>
    </xf>
    <xf numFmtId="4" fontId="23" fillId="0" borderId="10" xfId="0" applyNumberFormat="1" applyFont="1" applyFill="1" applyBorder="1" applyAlignment="1">
      <alignment horizontal="center" vertical="top" wrapText="1"/>
    </xf>
    <xf numFmtId="0" fontId="18" fillId="24" borderId="0" xfId="0" applyFont="1" applyFill="1" applyAlignment="1">
      <alignment vertical="top"/>
    </xf>
    <xf numFmtId="4" fontId="18" fillId="24" borderId="10" xfId="0" applyNumberFormat="1" applyFont="1" applyFill="1" applyBorder="1" applyAlignment="1">
      <alignment horizontal="center" vertical="top"/>
    </xf>
    <xf numFmtId="4" fontId="18" fillId="24" borderId="10" xfId="0" applyNumberFormat="1" applyFont="1" applyFill="1" applyBorder="1" applyAlignment="1">
      <alignment horizontal="center" vertical="top" wrapText="1"/>
    </xf>
    <xf numFmtId="0" fontId="9" fillId="24" borderId="0" xfId="0" applyFont="1" applyFill="1" applyAlignment="1">
      <alignment vertical="top"/>
    </xf>
    <xf numFmtId="0" fontId="1" fillId="24" borderId="0" xfId="0" applyFont="1" applyFill="1" applyAlignment="1">
      <alignment vertical="top"/>
    </xf>
    <xf numFmtId="0" fontId="19" fillId="24" borderId="0" xfId="0" applyFont="1" applyFill="1" applyAlignment="1">
      <alignment horizontal="center" vertical="top"/>
    </xf>
    <xf numFmtId="0" fontId="20" fillId="24" borderId="0" xfId="0" applyFont="1" applyFill="1" applyBorder="1" applyAlignment="1">
      <alignment vertical="top"/>
    </xf>
    <xf numFmtId="0" fontId="21" fillId="24" borderId="0" xfId="0" applyFont="1" applyFill="1" applyAlignment="1">
      <alignment vertical="top"/>
    </xf>
    <xf numFmtId="0" fontId="20" fillId="24" borderId="0" xfId="0" applyFont="1" applyFill="1" applyBorder="1" applyAlignment="1">
      <alignment horizontal="center" vertical="top"/>
    </xf>
    <xf numFmtId="174" fontId="20" fillId="24" borderId="0" xfId="0" applyNumberFormat="1" applyFont="1" applyFill="1" applyBorder="1" applyAlignment="1">
      <alignment horizontal="center" vertical="top"/>
    </xf>
    <xf numFmtId="0" fontId="20" fillId="24" borderId="0" xfId="0" applyFont="1" applyFill="1" applyAlignment="1">
      <alignment vertical="top"/>
    </xf>
    <xf numFmtId="0" fontId="8" fillId="24" borderId="0" xfId="0" applyFont="1" applyFill="1" applyBorder="1" applyAlignment="1">
      <alignment vertical="top"/>
    </xf>
    <xf numFmtId="0" fontId="15" fillId="24" borderId="0" xfId="0" applyFont="1" applyFill="1" applyBorder="1" applyAlignment="1">
      <alignment horizontal="center" vertical="top"/>
    </xf>
    <xf numFmtId="0" fontId="8" fillId="24" borderId="0" xfId="0" applyFont="1" applyFill="1" applyBorder="1" applyAlignment="1">
      <alignment horizontal="center" vertical="top"/>
    </xf>
    <xf numFmtId="0" fontId="5" fillId="24" borderId="0" xfId="0" applyFont="1" applyFill="1" applyBorder="1" applyAlignment="1">
      <alignment horizontal="center" vertical="top"/>
    </xf>
    <xf numFmtId="0" fontId="5" fillId="24" borderId="0" xfId="0" applyFont="1" applyFill="1" applyAlignment="1">
      <alignment vertical="top"/>
    </xf>
    <xf numFmtId="9" fontId="8" fillId="24" borderId="0" xfId="0" applyNumberFormat="1" applyFont="1" applyFill="1" applyBorder="1" applyAlignment="1">
      <alignment vertical="top"/>
    </xf>
    <xf numFmtId="9" fontId="15" fillId="24" borderId="0" xfId="0" applyNumberFormat="1" applyFont="1" applyFill="1" applyBorder="1" applyAlignment="1">
      <alignment horizontal="center" vertical="top"/>
    </xf>
    <xf numFmtId="0" fontId="6" fillId="24" borderId="0" xfId="0" applyFont="1" applyFill="1" applyBorder="1" applyAlignment="1">
      <alignment vertical="top"/>
    </xf>
    <xf numFmtId="0" fontId="16" fillId="24" borderId="0" xfId="0" applyFont="1" applyFill="1" applyBorder="1" applyAlignment="1">
      <alignment horizontal="center" vertical="top"/>
    </xf>
    <xf numFmtId="0" fontId="6" fillId="24" borderId="0" xfId="0" applyFont="1" applyFill="1" applyBorder="1" applyAlignment="1">
      <alignment horizontal="center" vertical="top"/>
    </xf>
    <xf numFmtId="0" fontId="6" fillId="24" borderId="0" xfId="0" applyFont="1" applyFill="1" applyAlignment="1">
      <alignment vertical="top"/>
    </xf>
    <xf numFmtId="0" fontId="14" fillId="24" borderId="0" xfId="0" applyFont="1" applyFill="1" applyAlignment="1">
      <alignment horizontal="center" vertical="top"/>
    </xf>
    <xf numFmtId="0" fontId="1" fillId="24" borderId="0" xfId="0" applyFont="1" applyFill="1" applyAlignment="1">
      <alignment horizontal="center" vertical="top"/>
    </xf>
    <xf numFmtId="174" fontId="1" fillId="24" borderId="0" xfId="0" applyNumberFormat="1" applyFont="1" applyFill="1" applyAlignment="1">
      <alignment horizontal="center" vertical="top"/>
    </xf>
    <xf numFmtId="0" fontId="19" fillId="7" borderId="0" xfId="0" applyFont="1" applyFill="1" applyAlignment="1">
      <alignment vertical="top"/>
    </xf>
    <xf numFmtId="4" fontId="21" fillId="7" borderId="10" xfId="0" applyNumberFormat="1" applyFont="1" applyFill="1" applyBorder="1" applyAlignment="1">
      <alignment horizontal="center" vertical="top"/>
    </xf>
    <xf numFmtId="0" fontId="19" fillId="0" borderId="0" xfId="0" applyFont="1" applyFill="1" applyAlignment="1">
      <alignment vertical="top"/>
    </xf>
    <xf numFmtId="4" fontId="15" fillId="24" borderId="0" xfId="0" applyNumberFormat="1" applyFont="1" applyFill="1" applyBorder="1" applyAlignment="1">
      <alignment horizontal="center" vertical="top"/>
    </xf>
    <xf numFmtId="4" fontId="3" fillId="7" borderId="10" xfId="0" applyNumberFormat="1" applyFont="1" applyFill="1" applyBorder="1" applyAlignment="1">
      <alignment horizontal="center" vertical="top" wrapText="1"/>
    </xf>
    <xf numFmtId="10" fontId="16" fillId="24" borderId="0" xfId="0" applyNumberFormat="1" applyFont="1" applyFill="1" applyBorder="1" applyAlignment="1">
      <alignment horizontal="center" vertical="top"/>
    </xf>
    <xf numFmtId="4" fontId="14" fillId="24" borderId="0" xfId="0" applyNumberFormat="1" applyFont="1" applyFill="1" applyAlignment="1">
      <alignment horizontal="center" vertical="top"/>
    </xf>
    <xf numFmtId="0" fontId="17" fillId="7" borderId="0" xfId="0" applyFont="1" applyFill="1" applyAlignment="1">
      <alignment vertical="top"/>
    </xf>
    <xf numFmtId="0" fontId="24" fillId="0" borderId="0" xfId="0" applyFont="1" applyFill="1" applyAlignment="1">
      <alignment vertical="top" wrapText="1"/>
    </xf>
    <xf numFmtId="4" fontId="18" fillId="7" borderId="10" xfId="0" applyNumberFormat="1" applyFont="1" applyFill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left" vertical="top" wrapText="1"/>
    </xf>
    <xf numFmtId="4" fontId="18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center" vertical="top"/>
    </xf>
    <xf numFmtId="4" fontId="3" fillId="7" borderId="10" xfId="0" applyNumberFormat="1" applyFont="1" applyFill="1" applyBorder="1" applyAlignment="1">
      <alignment vertical="top" wrapText="1"/>
    </xf>
    <xf numFmtId="4" fontId="18" fillId="24" borderId="10" xfId="0" applyNumberFormat="1" applyFont="1" applyFill="1" applyBorder="1" applyAlignment="1">
      <alignment vertical="top"/>
    </xf>
    <xf numFmtId="4" fontId="18" fillId="24" borderId="10" xfId="0" applyNumberFormat="1" applyFont="1" applyFill="1" applyBorder="1" applyAlignment="1">
      <alignment horizontal="left" vertical="top" wrapText="1"/>
    </xf>
    <xf numFmtId="4" fontId="18" fillId="24" borderId="10" xfId="0" applyNumberFormat="1" applyFont="1" applyFill="1" applyBorder="1" applyAlignment="1">
      <alignment horizontal="left" vertical="top"/>
    </xf>
    <xf numFmtId="0" fontId="43" fillId="0" borderId="10" xfId="0" applyFont="1" applyFill="1" applyBorder="1" applyAlignment="1">
      <alignment horizontal="justify" vertical="top" wrapText="1"/>
    </xf>
    <xf numFmtId="0" fontId="43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vertical="top" wrapText="1"/>
    </xf>
    <xf numFmtId="3" fontId="4" fillId="7" borderId="10" xfId="0" applyNumberFormat="1" applyFont="1" applyFill="1" applyBorder="1" applyAlignment="1">
      <alignment horizontal="center" vertical="top"/>
    </xf>
    <xf numFmtId="3" fontId="18" fillId="7" borderId="10" xfId="0" applyNumberFormat="1" applyFont="1" applyFill="1" applyBorder="1" applyAlignment="1">
      <alignment horizontal="center" vertical="top"/>
    </xf>
    <xf numFmtId="3" fontId="3" fillId="7" borderId="10" xfId="0" applyNumberFormat="1" applyFont="1" applyFill="1" applyBorder="1" applyAlignment="1">
      <alignment horizontal="center" vertical="top"/>
    </xf>
    <xf numFmtId="0" fontId="1" fillId="7" borderId="0" xfId="0" applyFont="1" applyFill="1" applyAlignment="1">
      <alignment vertical="top"/>
    </xf>
    <xf numFmtId="3" fontId="3" fillId="7" borderId="10" xfId="0" applyNumberFormat="1" applyFont="1" applyFill="1" applyBorder="1" applyAlignment="1">
      <alignment horizontal="left" vertical="top"/>
    </xf>
    <xf numFmtId="3" fontId="7" fillId="0" borderId="10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7" fillId="0" borderId="16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20" fillId="24" borderId="0" xfId="0" applyFont="1" applyFill="1" applyBorder="1" applyAlignment="1">
      <alignment horizontal="center" vertical="top"/>
    </xf>
    <xf numFmtId="0" fontId="10" fillId="26" borderId="13" xfId="0" applyFont="1" applyFill="1" applyBorder="1" applyAlignment="1">
      <alignment horizontal="center" vertical="top"/>
    </xf>
    <xf numFmtId="0" fontId="10" fillId="26" borderId="12" xfId="0" applyFont="1" applyFill="1" applyBorder="1" applyAlignment="1">
      <alignment horizontal="center" vertical="top"/>
    </xf>
    <xf numFmtId="4" fontId="10" fillId="24" borderId="13" xfId="0" applyNumberFormat="1" applyFont="1" applyFill="1" applyBorder="1" applyAlignment="1">
      <alignment horizontal="center" vertical="top"/>
    </xf>
    <xf numFmtId="4" fontId="10" fillId="24" borderId="12" xfId="0" applyNumberFormat="1" applyFont="1" applyFill="1" applyBorder="1" applyAlignment="1">
      <alignment horizontal="center" vertical="top"/>
    </xf>
    <xf numFmtId="0" fontId="22" fillId="0" borderId="0" xfId="0" applyFont="1" applyFill="1" applyAlignment="1">
      <alignment horizontal="left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BreakPreview" zoomScale="50" zoomScaleNormal="50" zoomScaleSheetLayoutView="5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7" sqref="A7:N7"/>
    </sheetView>
  </sheetViews>
  <sheetFormatPr defaultColWidth="9.00390625" defaultRowHeight="12.75"/>
  <cols>
    <col min="1" max="1" width="17.125" style="2" customWidth="1"/>
    <col min="2" max="2" width="79.25390625" style="2" customWidth="1"/>
    <col min="3" max="3" width="22.00390625" style="7" customWidth="1"/>
    <col min="4" max="4" width="21.625" style="7" customWidth="1"/>
    <col min="5" max="5" width="19.75390625" style="7" hidden="1" customWidth="1"/>
    <col min="6" max="6" width="19.375" style="7" hidden="1" customWidth="1"/>
    <col min="7" max="7" width="20.625" style="7" hidden="1" customWidth="1"/>
    <col min="8" max="8" width="18.25390625" style="5" hidden="1" customWidth="1"/>
    <col min="9" max="9" width="0.37109375" style="5" hidden="1" customWidth="1"/>
    <col min="10" max="10" width="19.00390625" style="5" hidden="1" customWidth="1"/>
    <col min="11" max="11" width="21.875" style="5" hidden="1" customWidth="1"/>
    <col min="12" max="12" width="21.125" style="5" customWidth="1"/>
    <col min="13" max="13" width="20.75390625" style="5" customWidth="1"/>
    <col min="14" max="14" width="37.00390625" style="5" customWidth="1"/>
    <col min="15" max="15" width="18.75390625" style="2" customWidth="1"/>
    <col min="16" max="16384" width="9.125" style="2" customWidth="1"/>
  </cols>
  <sheetData>
    <row r="1" spans="1:14" s="6" customFormat="1" ht="30.75" customHeight="1">
      <c r="A1" s="85" t="s">
        <v>15</v>
      </c>
      <c r="B1" s="85"/>
      <c r="C1" s="85"/>
      <c r="D1" s="85"/>
      <c r="E1" s="85"/>
      <c r="F1" s="85"/>
      <c r="G1" s="85"/>
      <c r="H1" s="85"/>
      <c r="I1" s="85"/>
      <c r="J1" s="85"/>
      <c r="K1" s="85"/>
      <c r="N1" s="6" t="s">
        <v>16</v>
      </c>
    </row>
    <row r="2" spans="1:14" s="6" customFormat="1" ht="31.5" customHeight="1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N2" s="6" t="s">
        <v>17</v>
      </c>
    </row>
    <row r="3" spans="1:14" s="6" customFormat="1" ht="21" customHeight="1" thickBot="1">
      <c r="A3" s="11" t="s">
        <v>44</v>
      </c>
      <c r="B3" s="20"/>
      <c r="C3" s="20"/>
      <c r="N3" s="10" t="s">
        <v>42</v>
      </c>
    </row>
    <row r="4" spans="1:7" s="6" customFormat="1" ht="45.75" customHeight="1">
      <c r="A4" s="87" t="s">
        <v>27</v>
      </c>
      <c r="B4" s="87"/>
      <c r="C4" s="87"/>
      <c r="D4" s="87"/>
      <c r="E4" s="26"/>
      <c r="F4" s="26"/>
      <c r="G4" s="26"/>
    </row>
    <row r="5" spans="1:7" s="6" customFormat="1" ht="47.25" customHeight="1">
      <c r="A5" s="101" t="s">
        <v>30</v>
      </c>
      <c r="B5" s="101"/>
      <c r="C5" s="101"/>
      <c r="D5" s="101"/>
      <c r="E5" s="101"/>
      <c r="F5" s="101"/>
      <c r="G5" s="101"/>
    </row>
    <row r="6" spans="1:3" s="6" customFormat="1" ht="18" customHeight="1">
      <c r="A6" s="22"/>
      <c r="B6" s="21"/>
      <c r="C6" s="21"/>
    </row>
    <row r="7" spans="1:14" s="6" customFormat="1" ht="87.75" customHeight="1">
      <c r="A7" s="86" t="s">
        <v>47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</row>
    <row r="8" spans="1:14" ht="58.5" customHeight="1">
      <c r="A8" s="107" t="s">
        <v>11</v>
      </c>
      <c r="B8" s="88" t="s">
        <v>3</v>
      </c>
      <c r="C8" s="90" t="s">
        <v>14</v>
      </c>
      <c r="D8" s="90" t="s">
        <v>46</v>
      </c>
      <c r="E8" s="104" t="s">
        <v>18</v>
      </c>
      <c r="F8" s="105"/>
      <c r="G8" s="106"/>
      <c r="H8" s="102" t="s">
        <v>13</v>
      </c>
      <c r="I8" s="92" t="s">
        <v>12</v>
      </c>
      <c r="J8" s="16"/>
      <c r="K8" s="90" t="s">
        <v>20</v>
      </c>
      <c r="L8" s="94" t="s">
        <v>45</v>
      </c>
      <c r="M8" s="90" t="s">
        <v>24</v>
      </c>
      <c r="N8" s="90" t="s">
        <v>23</v>
      </c>
    </row>
    <row r="9" spans="1:14" ht="53.25" customHeight="1">
      <c r="A9" s="84"/>
      <c r="B9" s="89"/>
      <c r="C9" s="91"/>
      <c r="D9" s="91"/>
      <c r="E9" s="19" t="s">
        <v>21</v>
      </c>
      <c r="F9" s="15" t="s">
        <v>31</v>
      </c>
      <c r="G9" s="15" t="s">
        <v>22</v>
      </c>
      <c r="H9" s="103"/>
      <c r="I9" s="93"/>
      <c r="J9" s="17" t="s">
        <v>9</v>
      </c>
      <c r="K9" s="91"/>
      <c r="L9" s="95"/>
      <c r="M9" s="91"/>
      <c r="N9" s="91"/>
    </row>
    <row r="10" spans="1:14" ht="15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6</v>
      </c>
      <c r="J10" s="18">
        <v>7</v>
      </c>
      <c r="K10" s="25">
        <v>9</v>
      </c>
      <c r="L10" s="3">
        <v>5</v>
      </c>
      <c r="M10" s="3">
        <v>6</v>
      </c>
      <c r="N10" s="3">
        <v>7</v>
      </c>
    </row>
    <row r="11" spans="1:14" ht="23.25" customHeight="1">
      <c r="A11" s="97" t="s">
        <v>2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</row>
    <row r="12" spans="1:14" s="13" customFormat="1" ht="22.5" customHeight="1">
      <c r="A12" s="79">
        <v>10000</v>
      </c>
      <c r="B12" s="65" t="s">
        <v>0</v>
      </c>
      <c r="C12" s="14">
        <f>SUM(C13:C13)</f>
        <v>-36058.4</v>
      </c>
      <c r="D12" s="14">
        <f>SUM(D13:D13)</f>
        <v>-36058.4</v>
      </c>
      <c r="E12" s="14">
        <f>SUM(F12:G12)</f>
        <v>0</v>
      </c>
      <c r="F12" s="14">
        <f aca="true" t="shared" si="0" ref="F12:N12">SUM(F13:F13)</f>
        <v>0</v>
      </c>
      <c r="G12" s="14">
        <f t="shared" si="0"/>
        <v>0</v>
      </c>
      <c r="H12" s="14">
        <f t="shared" si="0"/>
        <v>0</v>
      </c>
      <c r="I12" s="14">
        <f t="shared" si="0"/>
        <v>0</v>
      </c>
      <c r="J12" s="14">
        <f t="shared" si="0"/>
        <v>0</v>
      </c>
      <c r="K12" s="14">
        <f t="shared" si="0"/>
        <v>0</v>
      </c>
      <c r="L12" s="14">
        <f t="shared" si="0"/>
        <v>-36058.4</v>
      </c>
      <c r="M12" s="14">
        <f t="shared" si="0"/>
        <v>0</v>
      </c>
      <c r="N12" s="14">
        <f t="shared" si="0"/>
        <v>0</v>
      </c>
    </row>
    <row r="13" spans="1:14" s="12" customFormat="1" ht="73.5" customHeight="1">
      <c r="A13" s="83">
        <v>1020</v>
      </c>
      <c r="B13" s="66" t="s">
        <v>33</v>
      </c>
      <c r="C13" s="23">
        <v>-36058.4</v>
      </c>
      <c r="D13" s="23">
        <f>H13+I13+J13+L13+M13+N13+K13+E13</f>
        <v>-36058.4</v>
      </c>
      <c r="E13" s="23"/>
      <c r="F13" s="23"/>
      <c r="G13" s="23"/>
      <c r="H13" s="23"/>
      <c r="I13" s="23"/>
      <c r="J13" s="23"/>
      <c r="K13" s="23"/>
      <c r="L13" s="23">
        <v>-36058.4</v>
      </c>
      <c r="M13" s="23"/>
      <c r="N13" s="23"/>
    </row>
    <row r="14" spans="1:14" s="56" customFormat="1" ht="31.5" customHeight="1">
      <c r="A14" s="78">
        <v>90000</v>
      </c>
      <c r="B14" s="65" t="s">
        <v>10</v>
      </c>
      <c r="C14" s="29">
        <f aca="true" t="shared" si="1" ref="C14:N14">SUM(C15:C18)</f>
        <v>9831000</v>
      </c>
      <c r="D14" s="29">
        <f t="shared" si="1"/>
        <v>9831000</v>
      </c>
      <c r="E14" s="29">
        <f t="shared" si="1"/>
        <v>0</v>
      </c>
      <c r="F14" s="29">
        <f t="shared" si="1"/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-34000</v>
      </c>
      <c r="N14" s="29">
        <f t="shared" si="1"/>
        <v>9865000</v>
      </c>
    </row>
    <row r="15" spans="1:14" s="58" customFormat="1" ht="40.5" customHeight="1">
      <c r="A15" s="69" t="s">
        <v>43</v>
      </c>
      <c r="B15" s="67" t="s">
        <v>32</v>
      </c>
      <c r="C15" s="24">
        <v>-76000</v>
      </c>
      <c r="D15" s="23">
        <f>H15+I15+J15+L15+M15+N15+K15+E15</f>
        <v>-76000</v>
      </c>
      <c r="E15" s="24"/>
      <c r="F15" s="24"/>
      <c r="G15" s="24"/>
      <c r="H15" s="24"/>
      <c r="I15" s="24"/>
      <c r="J15" s="24"/>
      <c r="K15" s="24"/>
      <c r="L15" s="24"/>
      <c r="M15" s="24"/>
      <c r="N15" s="24">
        <v>-76000</v>
      </c>
    </row>
    <row r="16" spans="1:15" s="4" customFormat="1" ht="51.75" customHeight="1">
      <c r="A16" s="82">
        <v>3010</v>
      </c>
      <c r="B16" s="67" t="s">
        <v>28</v>
      </c>
      <c r="C16" s="24">
        <v>9870000</v>
      </c>
      <c r="D16" s="23">
        <f>H16+I16+J16+L16+M16+N16+K16+E16</f>
        <v>9870000</v>
      </c>
      <c r="E16" s="23"/>
      <c r="F16" s="23"/>
      <c r="G16" s="23"/>
      <c r="H16" s="23"/>
      <c r="I16" s="23"/>
      <c r="J16" s="23"/>
      <c r="K16" s="23"/>
      <c r="L16" s="23"/>
      <c r="M16" s="23"/>
      <c r="N16" s="23">
        <v>9870000</v>
      </c>
      <c r="O16" s="64"/>
    </row>
    <row r="17" spans="1:15" s="4" customFormat="1" ht="47.25" customHeight="1">
      <c r="A17" s="82">
        <v>3020</v>
      </c>
      <c r="B17" s="67" t="s">
        <v>29</v>
      </c>
      <c r="C17" s="24">
        <v>71000</v>
      </c>
      <c r="D17" s="23">
        <f>H17+I17+J17+L17+M17+N17+K17+E17</f>
        <v>71000</v>
      </c>
      <c r="E17" s="23"/>
      <c r="F17" s="23"/>
      <c r="G17" s="23"/>
      <c r="H17" s="23"/>
      <c r="I17" s="23"/>
      <c r="J17" s="23"/>
      <c r="K17" s="23"/>
      <c r="L17" s="23"/>
      <c r="M17" s="23"/>
      <c r="N17" s="23">
        <v>71000</v>
      </c>
      <c r="O17" s="64"/>
    </row>
    <row r="18" spans="1:15" s="4" customFormat="1" ht="51.75" customHeight="1">
      <c r="A18" s="82">
        <v>3090</v>
      </c>
      <c r="B18" s="67" t="s">
        <v>38</v>
      </c>
      <c r="C18" s="28">
        <v>-34000</v>
      </c>
      <c r="D18" s="9">
        <f>H18+I18+J18+L18+M18+N18+K18+E18</f>
        <v>-34000</v>
      </c>
      <c r="E18" s="23"/>
      <c r="F18" s="23"/>
      <c r="G18" s="23"/>
      <c r="H18" s="23"/>
      <c r="I18" s="23"/>
      <c r="J18" s="23"/>
      <c r="K18" s="23"/>
      <c r="L18" s="23"/>
      <c r="M18" s="23">
        <v>-34000</v>
      </c>
      <c r="N18" s="23"/>
      <c r="O18" s="64"/>
    </row>
    <row r="19" spans="1:14" s="4" customFormat="1" ht="66" customHeight="1">
      <c r="A19" s="77">
        <v>8440</v>
      </c>
      <c r="B19" s="70" t="s">
        <v>39</v>
      </c>
      <c r="C19" s="57">
        <v>200000</v>
      </c>
      <c r="D19" s="8">
        <f>N19</f>
        <v>200000</v>
      </c>
      <c r="E19" s="29"/>
      <c r="F19" s="29"/>
      <c r="G19" s="29"/>
      <c r="H19" s="29"/>
      <c r="I19" s="29" t="e">
        <f>SUM(#REF!)</f>
        <v>#REF!</v>
      </c>
      <c r="J19" s="29" t="e">
        <f>SUM(#REF!)</f>
        <v>#REF!</v>
      </c>
      <c r="K19" s="29"/>
      <c r="L19" s="29"/>
      <c r="M19" s="29"/>
      <c r="N19" s="29">
        <v>200000</v>
      </c>
    </row>
    <row r="20" spans="1:14" s="31" customFormat="1" ht="28.5" customHeight="1">
      <c r="A20" s="32"/>
      <c r="B20" s="33" t="s">
        <v>4</v>
      </c>
      <c r="C20" s="32">
        <f>C12+C14+C19</f>
        <v>9994941.6</v>
      </c>
      <c r="D20" s="32">
        <f aca="true" t="shared" si="2" ref="D20:N20">D12+D14+D19</f>
        <v>9994941.6</v>
      </c>
      <c r="E20" s="32">
        <f t="shared" si="2"/>
        <v>0</v>
      </c>
      <c r="F20" s="32">
        <f t="shared" si="2"/>
        <v>0</v>
      </c>
      <c r="G20" s="32">
        <f t="shared" si="2"/>
        <v>0</v>
      </c>
      <c r="H20" s="32">
        <f t="shared" si="2"/>
        <v>0</v>
      </c>
      <c r="I20" s="32" t="e">
        <f t="shared" si="2"/>
        <v>#REF!</v>
      </c>
      <c r="J20" s="32" t="e">
        <f t="shared" si="2"/>
        <v>#REF!</v>
      </c>
      <c r="K20" s="32">
        <f t="shared" si="2"/>
        <v>0</v>
      </c>
      <c r="L20" s="32">
        <f t="shared" si="2"/>
        <v>-36058.4</v>
      </c>
      <c r="M20" s="32">
        <f t="shared" si="2"/>
        <v>-34000</v>
      </c>
      <c r="N20" s="32">
        <f t="shared" si="2"/>
        <v>10065000</v>
      </c>
    </row>
    <row r="21" spans="1:14" s="34" customFormat="1" ht="26.25" customHeight="1">
      <c r="A21" s="99" t="s">
        <v>6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</row>
    <row r="22" spans="1:14" s="80" customFormat="1" ht="26.25" customHeight="1">
      <c r="A22" s="79"/>
      <c r="B22" s="70" t="s">
        <v>0</v>
      </c>
      <c r="C22" s="8">
        <f aca="true" t="shared" si="3" ref="C22:L22">SUM(C23:C26)</f>
        <v>880000</v>
      </c>
      <c r="D22" s="8">
        <f t="shared" si="3"/>
        <v>880000</v>
      </c>
      <c r="E22" s="8">
        <f t="shared" si="3"/>
        <v>0</v>
      </c>
      <c r="F22" s="8">
        <f t="shared" si="3"/>
        <v>0</v>
      </c>
      <c r="G22" s="8">
        <f t="shared" si="3"/>
        <v>0</v>
      </c>
      <c r="H22" s="8">
        <f t="shared" si="3"/>
        <v>-50000</v>
      </c>
      <c r="I22" s="8">
        <f t="shared" si="3"/>
        <v>0</v>
      </c>
      <c r="J22" s="8">
        <f t="shared" si="3"/>
        <v>0</v>
      </c>
      <c r="K22" s="8">
        <f t="shared" si="3"/>
        <v>0</v>
      </c>
      <c r="L22" s="8">
        <f t="shared" si="3"/>
        <v>0</v>
      </c>
      <c r="M22" s="8">
        <f>SUM(M23:M26)</f>
        <v>0</v>
      </c>
      <c r="N22" s="8">
        <f>SUM(N23:N26)</f>
        <v>880000</v>
      </c>
    </row>
    <row r="23" spans="1:14" s="1" customFormat="1" ht="116.25" customHeight="1">
      <c r="A23" s="68" t="s">
        <v>19</v>
      </c>
      <c r="B23" s="74" t="s">
        <v>34</v>
      </c>
      <c r="C23" s="9">
        <v>200000</v>
      </c>
      <c r="D23" s="23">
        <f>N23</f>
        <v>200000</v>
      </c>
      <c r="E23" s="9"/>
      <c r="F23" s="9"/>
      <c r="G23" s="9"/>
      <c r="H23" s="9">
        <v>-50000</v>
      </c>
      <c r="I23" s="9"/>
      <c r="J23" s="9"/>
      <c r="K23" s="9"/>
      <c r="L23" s="9"/>
      <c r="M23" s="9"/>
      <c r="N23" s="9">
        <v>200000</v>
      </c>
    </row>
    <row r="24" spans="1:14" s="1" customFormat="1" ht="111.75" customHeight="1">
      <c r="A24" s="68" t="s">
        <v>19</v>
      </c>
      <c r="B24" s="75" t="s">
        <v>35</v>
      </c>
      <c r="C24" s="9">
        <v>190000</v>
      </c>
      <c r="D24" s="23">
        <f>N24</f>
        <v>190000</v>
      </c>
      <c r="E24" s="9"/>
      <c r="F24" s="9"/>
      <c r="G24" s="9"/>
      <c r="H24" s="9"/>
      <c r="I24" s="9"/>
      <c r="J24" s="9"/>
      <c r="K24" s="9"/>
      <c r="L24" s="9"/>
      <c r="M24" s="9"/>
      <c r="N24" s="9">
        <v>190000</v>
      </c>
    </row>
    <row r="25" spans="1:14" s="1" customFormat="1" ht="98.25" customHeight="1">
      <c r="A25" s="68" t="s">
        <v>19</v>
      </c>
      <c r="B25" s="75" t="s">
        <v>36</v>
      </c>
      <c r="C25" s="9">
        <v>200000</v>
      </c>
      <c r="D25" s="23">
        <f>N25</f>
        <v>200000</v>
      </c>
      <c r="E25" s="9"/>
      <c r="F25" s="9"/>
      <c r="G25" s="9"/>
      <c r="H25" s="9"/>
      <c r="I25" s="9"/>
      <c r="J25" s="9"/>
      <c r="K25" s="9"/>
      <c r="L25" s="9"/>
      <c r="M25" s="9"/>
      <c r="N25" s="9">
        <v>200000</v>
      </c>
    </row>
    <row r="26" spans="1:14" s="1" customFormat="1" ht="104.25" customHeight="1">
      <c r="A26" s="68" t="s">
        <v>19</v>
      </c>
      <c r="B26" s="75" t="s">
        <v>37</v>
      </c>
      <c r="C26" s="9">
        <v>290000</v>
      </c>
      <c r="D26" s="23">
        <f>N26</f>
        <v>290000</v>
      </c>
      <c r="E26" s="9"/>
      <c r="F26" s="9"/>
      <c r="G26" s="9"/>
      <c r="H26" s="9"/>
      <c r="I26" s="9"/>
      <c r="J26" s="9"/>
      <c r="K26" s="9"/>
      <c r="L26" s="9"/>
      <c r="M26" s="9"/>
      <c r="N26" s="9">
        <v>290000</v>
      </c>
    </row>
    <row r="27" spans="1:14" s="63" customFormat="1" ht="24" customHeight="1">
      <c r="A27" s="81"/>
      <c r="B27" s="70" t="s">
        <v>1</v>
      </c>
      <c r="C27" s="60">
        <f>C28</f>
        <v>550000</v>
      </c>
      <c r="D27" s="60">
        <f aca="true" t="shared" si="4" ref="D27:N27">D28</f>
        <v>550000</v>
      </c>
      <c r="E27" s="60">
        <f t="shared" si="4"/>
        <v>0</v>
      </c>
      <c r="F27" s="60">
        <f t="shared" si="4"/>
        <v>0</v>
      </c>
      <c r="G27" s="60">
        <f t="shared" si="4"/>
        <v>0</v>
      </c>
      <c r="H27" s="60">
        <f t="shared" si="4"/>
        <v>-18600</v>
      </c>
      <c r="I27" s="60">
        <f t="shared" si="4"/>
        <v>0</v>
      </c>
      <c r="J27" s="60">
        <f t="shared" si="4"/>
        <v>0</v>
      </c>
      <c r="K27" s="60">
        <f t="shared" si="4"/>
        <v>0</v>
      </c>
      <c r="L27" s="60">
        <f t="shared" si="4"/>
        <v>0</v>
      </c>
      <c r="M27" s="60">
        <f t="shared" si="4"/>
        <v>0</v>
      </c>
      <c r="N27" s="60">
        <f t="shared" si="4"/>
        <v>550000</v>
      </c>
    </row>
    <row r="28" spans="1:14" s="56" customFormat="1" ht="32.25" customHeight="1">
      <c r="A28" s="14"/>
      <c r="B28" s="65" t="s">
        <v>8</v>
      </c>
      <c r="C28" s="27">
        <f aca="true" t="shared" si="5" ref="C28:N28">SUM(C29:C30)</f>
        <v>550000</v>
      </c>
      <c r="D28" s="27">
        <f t="shared" si="5"/>
        <v>550000</v>
      </c>
      <c r="E28" s="27">
        <f t="shared" si="5"/>
        <v>0</v>
      </c>
      <c r="F28" s="27">
        <f t="shared" si="5"/>
        <v>0</v>
      </c>
      <c r="G28" s="27">
        <f t="shared" si="5"/>
        <v>0</v>
      </c>
      <c r="H28" s="27">
        <f t="shared" si="5"/>
        <v>-18600</v>
      </c>
      <c r="I28" s="27">
        <f t="shared" si="5"/>
        <v>0</v>
      </c>
      <c r="J28" s="27">
        <f t="shared" si="5"/>
        <v>0</v>
      </c>
      <c r="K28" s="27">
        <f t="shared" si="5"/>
        <v>0</v>
      </c>
      <c r="L28" s="27">
        <f t="shared" si="5"/>
        <v>0</v>
      </c>
      <c r="M28" s="27">
        <f t="shared" si="5"/>
        <v>0</v>
      </c>
      <c r="N28" s="27">
        <f t="shared" si="5"/>
        <v>550000</v>
      </c>
    </row>
    <row r="29" spans="1:14" s="58" customFormat="1" ht="173.25" customHeight="1">
      <c r="A29" s="68" t="s">
        <v>19</v>
      </c>
      <c r="B29" s="76" t="s">
        <v>40</v>
      </c>
      <c r="C29" s="30">
        <v>300000</v>
      </c>
      <c r="D29" s="28">
        <f>N29</f>
        <v>300000</v>
      </c>
      <c r="E29" s="30"/>
      <c r="F29" s="30"/>
      <c r="G29" s="30"/>
      <c r="H29" s="30">
        <v>-2600</v>
      </c>
      <c r="I29" s="30"/>
      <c r="J29" s="30"/>
      <c r="K29" s="30"/>
      <c r="L29" s="30"/>
      <c r="M29" s="30"/>
      <c r="N29" s="30">
        <v>300000</v>
      </c>
    </row>
    <row r="30" spans="1:14" s="58" customFormat="1" ht="179.25" customHeight="1">
      <c r="A30" s="68" t="s">
        <v>19</v>
      </c>
      <c r="B30" s="76" t="s">
        <v>41</v>
      </c>
      <c r="C30" s="30">
        <v>250000</v>
      </c>
      <c r="D30" s="28">
        <f>N30</f>
        <v>250000</v>
      </c>
      <c r="E30" s="30"/>
      <c r="F30" s="30"/>
      <c r="G30" s="30"/>
      <c r="H30" s="30">
        <v>-16000</v>
      </c>
      <c r="I30" s="30"/>
      <c r="J30" s="30"/>
      <c r="K30" s="30"/>
      <c r="L30" s="30"/>
      <c r="M30" s="30"/>
      <c r="N30" s="30">
        <v>250000</v>
      </c>
    </row>
    <row r="31" spans="1:14" s="31" customFormat="1" ht="27.75" customHeight="1">
      <c r="A31" s="71"/>
      <c r="B31" s="72" t="s">
        <v>5</v>
      </c>
      <c r="C31" s="32">
        <f>C22+C27</f>
        <v>1430000</v>
      </c>
      <c r="D31" s="32">
        <f aca="true" t="shared" si="6" ref="D31:N31">D22+D27</f>
        <v>1430000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-68600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6"/>
        <v>1430000</v>
      </c>
    </row>
    <row r="32" spans="1:14" s="36" customFormat="1" ht="27.75" customHeight="1">
      <c r="A32" s="32"/>
      <c r="B32" s="73" t="s">
        <v>7</v>
      </c>
      <c r="C32" s="32">
        <f aca="true" t="shared" si="7" ref="C32:N32">C31+C20</f>
        <v>11424941.6</v>
      </c>
      <c r="D32" s="32">
        <f t="shared" si="7"/>
        <v>11424941.6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-68600</v>
      </c>
      <c r="I32" s="32" t="e">
        <f t="shared" si="7"/>
        <v>#REF!</v>
      </c>
      <c r="J32" s="32" t="e">
        <f t="shared" si="7"/>
        <v>#REF!</v>
      </c>
      <c r="K32" s="32">
        <f t="shared" si="7"/>
        <v>0</v>
      </c>
      <c r="L32" s="32">
        <f t="shared" si="7"/>
        <v>-36058.4</v>
      </c>
      <c r="M32" s="32">
        <f t="shared" si="7"/>
        <v>-34000</v>
      </c>
      <c r="N32" s="32">
        <f t="shared" si="7"/>
        <v>11495000</v>
      </c>
    </row>
    <row r="33" spans="1:14" s="41" customFormat="1" ht="24.75" customHeight="1">
      <c r="A33" s="37"/>
      <c r="B33" s="38" t="s">
        <v>25</v>
      </c>
      <c r="C33" s="39"/>
      <c r="D33" s="39"/>
      <c r="E33" s="39">
        <v>2707790</v>
      </c>
      <c r="F33" s="39">
        <v>2166233</v>
      </c>
      <c r="G33" s="39">
        <f>E33-F33</f>
        <v>541557</v>
      </c>
      <c r="H33" s="39"/>
      <c r="I33" s="39"/>
      <c r="J33" s="39"/>
      <c r="K33" s="39"/>
      <c r="L33" s="40"/>
      <c r="M33" s="39"/>
      <c r="N33" s="39"/>
    </row>
    <row r="34" spans="1:14" s="46" customFormat="1" ht="26.25" customHeight="1">
      <c r="A34" s="42"/>
      <c r="B34" s="42" t="s">
        <v>26</v>
      </c>
      <c r="C34" s="43"/>
      <c r="D34" s="59"/>
      <c r="E34" s="43"/>
      <c r="F34" s="43"/>
      <c r="G34" s="59">
        <f>G33-G32</f>
        <v>541557</v>
      </c>
      <c r="H34" s="44"/>
      <c r="I34" s="44"/>
      <c r="J34" s="44"/>
      <c r="K34" s="44"/>
      <c r="L34" s="45"/>
      <c r="M34" s="45"/>
      <c r="N34" s="45"/>
    </row>
    <row r="35" spans="1:14" s="46" customFormat="1" ht="5.25" customHeight="1">
      <c r="A35" s="42"/>
      <c r="B35" s="42"/>
      <c r="C35" s="43"/>
      <c r="D35" s="43"/>
      <c r="E35" s="43"/>
      <c r="F35" s="43"/>
      <c r="G35" s="43"/>
      <c r="H35" s="44"/>
      <c r="I35" s="44"/>
      <c r="J35" s="44"/>
      <c r="K35" s="44"/>
      <c r="L35" s="45"/>
      <c r="M35" s="45"/>
      <c r="N35" s="45"/>
    </row>
    <row r="36" spans="1:14" s="46" customFormat="1" ht="22.5">
      <c r="A36" s="42"/>
      <c r="B36" s="47"/>
      <c r="C36" s="48"/>
      <c r="D36" s="43"/>
      <c r="E36" s="43"/>
      <c r="F36" s="43"/>
      <c r="G36" s="43"/>
      <c r="H36" s="44"/>
      <c r="I36" s="44"/>
      <c r="J36" s="44"/>
      <c r="K36" s="44"/>
      <c r="L36" s="96"/>
      <c r="M36" s="96"/>
      <c r="N36" s="96"/>
    </row>
    <row r="37" spans="1:14" s="52" customFormat="1" ht="20.25">
      <c r="A37" s="49"/>
      <c r="B37" s="49"/>
      <c r="C37" s="61"/>
      <c r="D37" s="50"/>
      <c r="E37" s="50"/>
      <c r="F37" s="50"/>
      <c r="G37" s="50"/>
      <c r="H37" s="51"/>
      <c r="I37" s="51"/>
      <c r="J37" s="51"/>
      <c r="K37" s="51"/>
      <c r="L37" s="51"/>
      <c r="M37" s="51"/>
      <c r="N37" s="51"/>
    </row>
    <row r="38" spans="3:14" s="35" customFormat="1" ht="20.25">
      <c r="C38" s="53">
        <f>13478885</f>
        <v>13478885</v>
      </c>
      <c r="D38" s="53"/>
      <c r="E38" s="53"/>
      <c r="F38" s="53"/>
      <c r="G38" s="53"/>
      <c r="H38" s="54"/>
      <c r="I38" s="54"/>
      <c r="J38" s="55"/>
      <c r="K38" s="55"/>
      <c r="L38" s="54"/>
      <c r="M38" s="54"/>
      <c r="N38" s="54"/>
    </row>
    <row r="39" spans="3:14" s="35" customFormat="1" ht="20.25">
      <c r="C39" s="62">
        <f>C32-C38</f>
        <v>-2053943.4000000004</v>
      </c>
      <c r="D39" s="53"/>
      <c r="E39" s="53"/>
      <c r="F39" s="53"/>
      <c r="G39" s="53"/>
      <c r="H39" s="54"/>
      <c r="I39" s="54"/>
      <c r="J39" s="54"/>
      <c r="K39" s="54"/>
      <c r="L39" s="54"/>
      <c r="M39" s="54"/>
      <c r="N39" s="54"/>
    </row>
    <row r="40" spans="3:14" s="35" customFormat="1" ht="20.25">
      <c r="C40" s="53"/>
      <c r="D40" s="53"/>
      <c r="E40" s="53"/>
      <c r="F40" s="53"/>
      <c r="G40" s="53"/>
      <c r="H40" s="54"/>
      <c r="I40" s="54"/>
      <c r="J40" s="54"/>
      <c r="K40" s="54"/>
      <c r="L40" s="54"/>
      <c r="M40" s="54"/>
      <c r="N40" s="54"/>
    </row>
    <row r="41" spans="3:14" s="35" customFormat="1" ht="20.25">
      <c r="C41" s="53"/>
      <c r="D41" s="53"/>
      <c r="E41" s="53"/>
      <c r="F41" s="53"/>
      <c r="G41" s="53"/>
      <c r="H41" s="54"/>
      <c r="I41" s="54"/>
      <c r="J41" s="54"/>
      <c r="K41" s="54"/>
      <c r="L41" s="54"/>
      <c r="M41" s="54"/>
      <c r="N41" s="54"/>
    </row>
    <row r="42" spans="3:14" s="35" customFormat="1" ht="20.25">
      <c r="C42" s="53"/>
      <c r="D42" s="53"/>
      <c r="E42" s="53"/>
      <c r="F42" s="53"/>
      <c r="G42" s="53"/>
      <c r="H42" s="54"/>
      <c r="I42" s="54"/>
      <c r="J42" s="54"/>
      <c r="K42" s="54"/>
      <c r="L42" s="54"/>
      <c r="M42" s="54"/>
      <c r="N42" s="54"/>
    </row>
    <row r="43" spans="3:14" s="35" customFormat="1" ht="20.25">
      <c r="C43" s="53"/>
      <c r="D43" s="53"/>
      <c r="E43" s="53"/>
      <c r="F43" s="53"/>
      <c r="G43" s="53"/>
      <c r="H43" s="54"/>
      <c r="I43" s="54"/>
      <c r="J43" s="54"/>
      <c r="K43" s="54"/>
      <c r="L43" s="54"/>
      <c r="M43" s="54"/>
      <c r="N43" s="54"/>
    </row>
    <row r="44" spans="3:14" s="35" customFormat="1" ht="20.25">
      <c r="C44" s="53"/>
      <c r="D44" s="53"/>
      <c r="E44" s="53"/>
      <c r="F44" s="53"/>
      <c r="G44" s="53"/>
      <c r="H44" s="54"/>
      <c r="I44" s="54"/>
      <c r="J44" s="54"/>
      <c r="K44" s="54"/>
      <c r="L44" s="54"/>
      <c r="M44" s="54"/>
      <c r="N44" s="54"/>
    </row>
    <row r="45" spans="3:14" s="35" customFormat="1" ht="20.25">
      <c r="C45" s="53"/>
      <c r="D45" s="53"/>
      <c r="E45" s="53"/>
      <c r="F45" s="53"/>
      <c r="G45" s="53"/>
      <c r="H45" s="54"/>
      <c r="I45" s="54"/>
      <c r="J45" s="54"/>
      <c r="K45" s="54"/>
      <c r="L45" s="54"/>
      <c r="M45" s="54"/>
      <c r="N45" s="54"/>
    </row>
    <row r="46" spans="3:14" s="35" customFormat="1" ht="20.25">
      <c r="C46" s="53"/>
      <c r="D46" s="53"/>
      <c r="E46" s="53"/>
      <c r="F46" s="53"/>
      <c r="G46" s="53"/>
      <c r="H46" s="54"/>
      <c r="I46" s="54"/>
      <c r="J46" s="54"/>
      <c r="K46" s="54"/>
      <c r="L46" s="54"/>
      <c r="M46" s="54"/>
      <c r="N46" s="54"/>
    </row>
    <row r="47" spans="3:14" s="35" customFormat="1" ht="20.25">
      <c r="C47" s="53"/>
      <c r="D47" s="53"/>
      <c r="E47" s="53"/>
      <c r="F47" s="53"/>
      <c r="G47" s="53"/>
      <c r="H47" s="54"/>
      <c r="I47" s="54"/>
      <c r="J47" s="54"/>
      <c r="K47" s="54"/>
      <c r="L47" s="54"/>
      <c r="M47" s="54"/>
      <c r="N47" s="54"/>
    </row>
  </sheetData>
  <sheetProtection/>
  <mergeCells count="18">
    <mergeCell ref="L36:N36"/>
    <mergeCell ref="A11:N11"/>
    <mergeCell ref="A21:N21"/>
    <mergeCell ref="A5:G5"/>
    <mergeCell ref="H8:H9"/>
    <mergeCell ref="E8:G8"/>
    <mergeCell ref="D8:D9"/>
    <mergeCell ref="A8:A9"/>
    <mergeCell ref="N8:N9"/>
    <mergeCell ref="M8:M9"/>
    <mergeCell ref="A1:K2"/>
    <mergeCell ref="A7:N7"/>
    <mergeCell ref="A4:D4"/>
    <mergeCell ref="B8:B9"/>
    <mergeCell ref="C8:C9"/>
    <mergeCell ref="I8:I9"/>
    <mergeCell ref="L8:L9"/>
    <mergeCell ref="K8:K9"/>
  </mergeCells>
  <printOptions/>
  <pageMargins left="0.58" right="0.15" top="0.35433070866141736" bottom="0.2755905511811024" header="0.31496062992125984" footer="0.2755905511811024"/>
  <pageSetup horizontalDpi="600" verticalDpi="600" orientation="portrait" paperSize="9" scale="4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u252109</dc:creator>
  <cp:keywords/>
  <dc:description/>
  <cp:lastModifiedBy>u252114</cp:lastModifiedBy>
  <cp:lastPrinted>2018-03-03T12:12:36Z</cp:lastPrinted>
  <dcterms:created xsi:type="dcterms:W3CDTF">2012-08-02T06:19:34Z</dcterms:created>
  <dcterms:modified xsi:type="dcterms:W3CDTF">2018-03-03T12:12:36Z</dcterms:modified>
  <cp:category/>
  <cp:version/>
  <cp:contentType/>
  <cp:contentStatus/>
</cp:coreProperties>
</file>