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>
    <definedName name="_xlnm.Print_Area" localSheetId="0">'30 сіл'!$A$1:$P$62</definedName>
  </definedNames>
  <calcPr fullCalcOnLoad="1"/>
</workbook>
</file>

<file path=xl/sharedStrings.xml><?xml version="1.0" encoding="utf-8"?>
<sst xmlns="http://schemas.openxmlformats.org/spreadsheetml/2006/main" count="73" uniqueCount="70">
  <si>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</si>
  <si>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</si>
  <si>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</si>
  <si>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</si>
  <si>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</si>
  <si>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</si>
  <si>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</si>
  <si>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</si>
  <si>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</si>
  <si>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</si>
  <si>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</si>
  <si>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</si>
  <si>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</si>
  <si>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</si>
  <si>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</si>
  <si>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</si>
  <si>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</si>
  <si>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</si>
  <si>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</si>
  <si>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</si>
  <si>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</si>
  <si>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</si>
  <si>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</si>
  <si>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</si>
  <si>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</si>
  <si>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</si>
  <si>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</si>
  <si>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</si>
  <si>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</si>
  <si>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</si>
  <si>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</si>
  <si>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</si>
  <si>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</si>
  <si>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</si>
  <si>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</si>
  <si>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Інші додаткові дотації з районного бюджету</t>
  </si>
  <si>
    <t>Інші додаткові дотації загального фонду на:</t>
  </si>
  <si>
    <t>грн.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</si>
  <si>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</si>
  <si>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</si>
  <si>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</si>
  <si>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</si>
  <si>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</si>
  <si>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</si>
  <si>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</si>
  <si>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</si>
  <si>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</si>
  <si>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</si>
  <si>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</si>
  <si>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</si>
  <si>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</si>
  <si>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</si>
  <si>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</si>
  <si>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</si>
  <si>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</si>
  <si>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</si>
  <si>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</si>
  <si>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</si>
  <si>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</si>
  <si>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</si>
  <si>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28 березня 2017 року, 12 травня 2017 року, </t>
  </si>
  <si>
    <t>30 травня 2017 року, 25 липня 2017 року</t>
  </si>
  <si>
    <t>ЗАГАЛЬНИЙ ФОНД</t>
  </si>
  <si>
    <t>Разом по спеціальному фонду</t>
  </si>
  <si>
    <t>Разом по загальному фонду</t>
  </si>
  <si>
    <t>СПЕЦІАЛЬНИЙ ФОНД</t>
  </si>
  <si>
    <t xml:space="preserve">03 жовтня 2017 року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</si>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</sst>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2" fontId="4" fillId="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Fill="1" applyAlignment="1">
      <alignment horizontal="center" vertical="center" wrapText="1"/>
    </xf>
    <xf numFmtId="1" fontId="14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81" fontId="10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50" zoomScaleNormal="80" zoomScaleSheetLayoutView="50" zoomScalePageLayoutView="0" workbookViewId="0" topLeftCell="A46">
      <selection activeCell="J63" sqref="J63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5" width="29.75390625" style="2" customWidth="1"/>
    <col min="6" max="6" width="22.625" style="2" customWidth="1"/>
    <col min="7" max="7" width="33.125" style="2" customWidth="1"/>
    <col min="8" max="8" width="40.00390625" style="2" customWidth="1"/>
    <col min="9" max="9" width="36.00390625" style="2" customWidth="1"/>
    <col min="10" max="10" width="29.375" style="2" customWidth="1"/>
    <col min="11" max="12" width="30.00390625" style="2" customWidth="1"/>
    <col min="13" max="13" width="23.375" style="16" customWidth="1"/>
    <col min="14" max="14" width="29.75390625" style="2" customWidth="1"/>
    <col min="15" max="16" width="23.375" style="16" customWidth="1"/>
    <col min="17" max="16384" width="8.875" style="1" customWidth="1"/>
  </cols>
  <sheetData>
    <row r="1" spans="1:14" ht="26.25" customHeight="1">
      <c r="A1" s="9"/>
      <c r="B1" s="10"/>
      <c r="C1" s="11"/>
      <c r="E1" s="12"/>
      <c r="F1" s="12"/>
      <c r="G1" s="12"/>
      <c r="H1" s="1"/>
      <c r="I1" s="44"/>
      <c r="J1" s="50" t="s">
        <v>52</v>
      </c>
      <c r="K1" s="44"/>
      <c r="L1" s="37"/>
      <c r="N1" s="37"/>
    </row>
    <row r="2" spans="1:16" ht="24.75" customHeight="1">
      <c r="A2" s="9"/>
      <c r="B2" s="10"/>
      <c r="C2" s="11"/>
      <c r="E2" s="32"/>
      <c r="F2" s="32"/>
      <c r="G2" s="32"/>
      <c r="H2" s="1"/>
      <c r="I2" s="39"/>
      <c r="J2" s="32" t="s">
        <v>41</v>
      </c>
      <c r="K2" s="32"/>
      <c r="L2" s="32"/>
      <c r="M2" s="32"/>
      <c r="N2" s="32"/>
      <c r="O2" s="32"/>
      <c r="P2" s="32"/>
    </row>
    <row r="3" spans="1:16" ht="27.75" customHeight="1">
      <c r="A3" s="9"/>
      <c r="B3" s="10"/>
      <c r="C3" s="11"/>
      <c r="E3" s="32"/>
      <c r="F3" s="32"/>
      <c r="G3" s="32"/>
      <c r="H3" s="1"/>
      <c r="I3" s="39"/>
      <c r="J3" s="32" t="s">
        <v>66</v>
      </c>
      <c r="K3" s="32"/>
      <c r="L3" s="32"/>
      <c r="M3" s="32"/>
      <c r="N3" s="32"/>
      <c r="O3" s="32"/>
      <c r="P3" s="32"/>
    </row>
    <row r="4" spans="1:16" ht="27.75" customHeight="1">
      <c r="A4" s="9"/>
      <c r="B4" s="10"/>
      <c r="C4" s="11"/>
      <c r="E4" s="32"/>
      <c r="F4" s="32"/>
      <c r="G4" s="32"/>
      <c r="H4" s="1"/>
      <c r="I4" s="39"/>
      <c r="J4" s="32" t="s">
        <v>42</v>
      </c>
      <c r="K4" s="32"/>
      <c r="L4" s="32"/>
      <c r="M4" s="32"/>
      <c r="N4" s="32"/>
      <c r="O4" s="32"/>
      <c r="P4" s="32"/>
    </row>
    <row r="5" spans="1:16" ht="27.75" customHeight="1">
      <c r="A5" s="9"/>
      <c r="B5" s="10"/>
      <c r="C5" s="11"/>
      <c r="E5" s="32"/>
      <c r="F5" s="32"/>
      <c r="G5" s="32"/>
      <c r="H5" s="1"/>
      <c r="I5" s="39"/>
      <c r="J5" s="32" t="s">
        <v>53</v>
      </c>
      <c r="K5" s="32"/>
      <c r="L5" s="32"/>
      <c r="M5" s="32"/>
      <c r="N5" s="32"/>
      <c r="O5" s="32"/>
      <c r="P5" s="32"/>
    </row>
    <row r="6" spans="1:16" ht="27.75" customHeight="1">
      <c r="A6" s="9"/>
      <c r="B6" s="10"/>
      <c r="C6" s="11"/>
      <c r="E6" s="32"/>
      <c r="F6" s="32"/>
      <c r="G6" s="32"/>
      <c r="H6" s="1"/>
      <c r="I6" s="39"/>
      <c r="J6" s="32" t="s">
        <v>54</v>
      </c>
      <c r="K6" s="32"/>
      <c r="L6" s="32"/>
      <c r="M6" s="32"/>
      <c r="N6" s="32"/>
      <c r="O6" s="32"/>
      <c r="P6" s="32"/>
    </row>
    <row r="7" spans="1:16" ht="27.75" customHeight="1">
      <c r="A7" s="9"/>
      <c r="B7" s="10"/>
      <c r="C7" s="11"/>
      <c r="E7" s="32"/>
      <c r="F7" s="32"/>
      <c r="G7" s="32"/>
      <c r="H7" s="1"/>
      <c r="I7" s="39"/>
      <c r="J7" s="32" t="s">
        <v>55</v>
      </c>
      <c r="K7" s="32"/>
      <c r="L7" s="32"/>
      <c r="M7" s="32"/>
      <c r="N7" s="32"/>
      <c r="O7" s="32"/>
      <c r="P7" s="32"/>
    </row>
    <row r="8" spans="1:16" ht="27.75" customHeight="1">
      <c r="A8" s="9"/>
      <c r="B8" s="10"/>
      <c r="C8" s="11"/>
      <c r="E8" s="32"/>
      <c r="F8" s="32"/>
      <c r="G8" s="32"/>
      <c r="H8" s="1"/>
      <c r="I8" s="39"/>
      <c r="J8" s="32" t="s">
        <v>56</v>
      </c>
      <c r="K8" s="40"/>
      <c r="L8" s="40"/>
      <c r="M8" s="32"/>
      <c r="N8" s="40"/>
      <c r="O8" s="32"/>
      <c r="P8" s="32"/>
    </row>
    <row r="9" spans="1:16" ht="27.75" customHeight="1">
      <c r="A9" s="9"/>
      <c r="B9" s="9"/>
      <c r="C9" s="11"/>
      <c r="E9" s="32"/>
      <c r="F9" s="32"/>
      <c r="G9" s="32"/>
      <c r="H9" s="1"/>
      <c r="I9" s="39"/>
      <c r="J9" s="51" t="s">
        <v>60</v>
      </c>
      <c r="K9" s="41"/>
      <c r="L9" s="41"/>
      <c r="M9" s="32"/>
      <c r="N9" s="41"/>
      <c r="O9" s="32"/>
      <c r="P9" s="32"/>
    </row>
    <row r="10" spans="1:16" ht="27.75" customHeight="1">
      <c r="A10" s="9"/>
      <c r="B10" s="9"/>
      <c r="C10" s="11"/>
      <c r="E10" s="32"/>
      <c r="F10" s="32"/>
      <c r="G10" s="32"/>
      <c r="H10" s="1"/>
      <c r="I10" s="39"/>
      <c r="J10" s="52" t="s">
        <v>61</v>
      </c>
      <c r="K10" s="41"/>
      <c r="L10" s="41"/>
      <c r="M10" s="32"/>
      <c r="N10" s="41"/>
      <c r="O10" s="32"/>
      <c r="P10" s="32"/>
    </row>
    <row r="11" spans="1:16" ht="3.75" customHeight="1">
      <c r="A11" s="9"/>
      <c r="B11" s="9"/>
      <c r="C11" s="11"/>
      <c r="E11" s="32"/>
      <c r="F11" s="32"/>
      <c r="G11" s="32"/>
      <c r="H11" s="1"/>
      <c r="I11" s="39"/>
      <c r="J11" s="38"/>
      <c r="K11" s="41"/>
      <c r="L11" s="41"/>
      <c r="M11" s="32"/>
      <c r="N11" s="41"/>
      <c r="O11" s="32"/>
      <c r="P11" s="32"/>
    </row>
    <row r="12" spans="1:16" ht="3.75" customHeight="1">
      <c r="A12" s="9"/>
      <c r="B12" s="9"/>
      <c r="C12" s="11"/>
      <c r="E12" s="32"/>
      <c r="F12" s="32"/>
      <c r="G12" s="32"/>
      <c r="H12" s="1"/>
      <c r="I12" s="39"/>
      <c r="J12" s="38"/>
      <c r="K12" s="41"/>
      <c r="L12" s="41"/>
      <c r="M12" s="32"/>
      <c r="N12" s="41"/>
      <c r="O12" s="32"/>
      <c r="P12" s="32"/>
    </row>
    <row r="13" spans="1:16" ht="73.5" customHeight="1">
      <c r="A13" s="59" t="s">
        <v>38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42"/>
      <c r="O13" s="42"/>
      <c r="P13" s="42"/>
    </row>
    <row r="14" spans="1:16" ht="18" customHeight="1">
      <c r="A14" s="9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1"/>
      <c r="O14" s="17" t="s">
        <v>37</v>
      </c>
      <c r="P14" s="17" t="s">
        <v>37</v>
      </c>
    </row>
    <row r="15" spans="1:16" ht="40.5" customHeight="1">
      <c r="A15" s="65" t="s">
        <v>30</v>
      </c>
      <c r="B15" s="62" t="s">
        <v>0</v>
      </c>
      <c r="C15" s="61" t="s">
        <v>62</v>
      </c>
      <c r="D15" s="61"/>
      <c r="E15" s="61"/>
      <c r="F15" s="61"/>
      <c r="G15" s="61"/>
      <c r="H15" s="61"/>
      <c r="I15" s="61"/>
      <c r="J15" s="61"/>
      <c r="K15" s="61"/>
      <c r="L15" s="61"/>
      <c r="M15" s="53" t="s">
        <v>64</v>
      </c>
      <c r="N15" s="45" t="s">
        <v>65</v>
      </c>
      <c r="O15" s="53" t="s">
        <v>63</v>
      </c>
      <c r="P15" s="53" t="s">
        <v>29</v>
      </c>
    </row>
    <row r="16" spans="1:16" ht="26.25" customHeight="1">
      <c r="A16" s="66"/>
      <c r="B16" s="63"/>
      <c r="C16" s="71" t="s">
        <v>35</v>
      </c>
      <c r="D16" s="72"/>
      <c r="E16" s="72"/>
      <c r="F16" s="73"/>
      <c r="G16" s="4" t="s">
        <v>44</v>
      </c>
      <c r="H16" s="68" t="s">
        <v>49</v>
      </c>
      <c r="I16" s="56" t="s">
        <v>51</v>
      </c>
      <c r="J16" s="56" t="s">
        <v>59</v>
      </c>
      <c r="K16" s="56" t="s">
        <v>50</v>
      </c>
      <c r="L16" s="56" t="s">
        <v>58</v>
      </c>
      <c r="M16" s="54"/>
      <c r="N16" s="56" t="s">
        <v>59</v>
      </c>
      <c r="O16" s="54"/>
      <c r="P16" s="54"/>
    </row>
    <row r="17" spans="1:16" ht="28.5" customHeight="1">
      <c r="A17" s="66"/>
      <c r="B17" s="63"/>
      <c r="C17" s="74" t="s">
        <v>36</v>
      </c>
      <c r="D17" s="75"/>
      <c r="E17" s="75"/>
      <c r="F17" s="76"/>
      <c r="G17" s="60" t="s">
        <v>47</v>
      </c>
      <c r="H17" s="69"/>
      <c r="I17" s="57"/>
      <c r="J17" s="57"/>
      <c r="K17" s="57"/>
      <c r="L17" s="57"/>
      <c r="M17" s="54"/>
      <c r="N17" s="57"/>
      <c r="O17" s="54"/>
      <c r="P17" s="54"/>
    </row>
    <row r="18" spans="1:16" ht="13.5" customHeight="1">
      <c r="A18" s="66"/>
      <c r="B18" s="63"/>
      <c r="C18" s="60" t="s">
        <v>32</v>
      </c>
      <c r="D18" s="60" t="s">
        <v>31</v>
      </c>
      <c r="E18" s="60" t="s">
        <v>43</v>
      </c>
      <c r="F18" s="62" t="s">
        <v>48</v>
      </c>
      <c r="G18" s="60"/>
      <c r="H18" s="69"/>
      <c r="I18" s="57"/>
      <c r="J18" s="57"/>
      <c r="K18" s="57"/>
      <c r="L18" s="57"/>
      <c r="M18" s="54"/>
      <c r="N18" s="57"/>
      <c r="O18" s="54"/>
      <c r="P18" s="54"/>
    </row>
    <row r="19" spans="1:16" ht="22.5" customHeight="1">
      <c r="A19" s="66"/>
      <c r="B19" s="63"/>
      <c r="C19" s="60"/>
      <c r="D19" s="60"/>
      <c r="E19" s="60"/>
      <c r="F19" s="63"/>
      <c r="G19" s="60"/>
      <c r="H19" s="69"/>
      <c r="I19" s="57"/>
      <c r="J19" s="57"/>
      <c r="K19" s="57"/>
      <c r="L19" s="57"/>
      <c r="M19" s="54"/>
      <c r="N19" s="57"/>
      <c r="O19" s="54"/>
      <c r="P19" s="54"/>
    </row>
    <row r="20" spans="1:16" ht="15.75" customHeight="1">
      <c r="A20" s="66"/>
      <c r="B20" s="63"/>
      <c r="C20" s="60"/>
      <c r="D20" s="60"/>
      <c r="E20" s="60"/>
      <c r="F20" s="63"/>
      <c r="G20" s="60"/>
      <c r="H20" s="69"/>
      <c r="I20" s="57"/>
      <c r="J20" s="57"/>
      <c r="K20" s="57"/>
      <c r="L20" s="57"/>
      <c r="M20" s="54"/>
      <c r="N20" s="57"/>
      <c r="O20" s="54"/>
      <c r="P20" s="54"/>
    </row>
    <row r="21" spans="1:16" ht="114.75" customHeight="1">
      <c r="A21" s="66"/>
      <c r="B21" s="63"/>
      <c r="C21" s="60"/>
      <c r="D21" s="60"/>
      <c r="E21" s="60"/>
      <c r="F21" s="64"/>
      <c r="G21" s="60"/>
      <c r="H21" s="70"/>
      <c r="I21" s="58"/>
      <c r="J21" s="58"/>
      <c r="K21" s="58"/>
      <c r="L21" s="58"/>
      <c r="M21" s="55"/>
      <c r="N21" s="58"/>
      <c r="O21" s="55"/>
      <c r="P21" s="55"/>
    </row>
    <row r="22" spans="1:16" s="9" customFormat="1" ht="27.75" customHeight="1">
      <c r="A22" s="67"/>
      <c r="B22" s="64"/>
      <c r="C22" s="33">
        <v>8700</v>
      </c>
      <c r="D22" s="33">
        <v>8700</v>
      </c>
      <c r="E22" s="33">
        <v>8700</v>
      </c>
      <c r="F22" s="33">
        <v>8700</v>
      </c>
      <c r="G22" s="33">
        <v>8800</v>
      </c>
      <c r="H22" s="33">
        <v>8370</v>
      </c>
      <c r="I22" s="33">
        <v>8370</v>
      </c>
      <c r="J22" s="33">
        <v>8440</v>
      </c>
      <c r="K22" s="33">
        <v>8510</v>
      </c>
      <c r="L22" s="33">
        <v>8610</v>
      </c>
      <c r="M22" s="23"/>
      <c r="N22" s="33">
        <v>8440</v>
      </c>
      <c r="O22" s="23"/>
      <c r="P22" s="23"/>
    </row>
    <row r="23" spans="1:16" ht="22.5">
      <c r="A23" s="3">
        <v>1</v>
      </c>
      <c r="B23" s="4">
        <v>2</v>
      </c>
      <c r="C23" s="5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3">
        <v>12</v>
      </c>
      <c r="M23" s="24">
        <v>13</v>
      </c>
      <c r="N23" s="3">
        <v>14</v>
      </c>
      <c r="O23" s="24">
        <v>15</v>
      </c>
      <c r="P23" s="24">
        <v>16</v>
      </c>
    </row>
    <row r="24" spans="1:16" ht="27.75" customHeight="1">
      <c r="A24" s="28">
        <v>25321502000</v>
      </c>
      <c r="B24" s="6" t="s">
        <v>1</v>
      </c>
      <c r="C24" s="28">
        <v>0</v>
      </c>
      <c r="D24" s="43">
        <v>118810</v>
      </c>
      <c r="E24" s="43"/>
      <c r="F24" s="43"/>
      <c r="G24" s="43"/>
      <c r="H24" s="43"/>
      <c r="I24" s="43"/>
      <c r="J24" s="43"/>
      <c r="K24" s="43"/>
      <c r="L24" s="43"/>
      <c r="M24" s="31">
        <f>SUM(C24:L24)</f>
        <v>118810</v>
      </c>
      <c r="N24" s="43"/>
      <c r="O24" s="31">
        <f>SUM(N24)</f>
        <v>0</v>
      </c>
      <c r="P24" s="31">
        <f>SUM(O24,M24)</f>
        <v>118810</v>
      </c>
    </row>
    <row r="25" spans="1:16" ht="27.75" customHeight="1">
      <c r="A25" s="28">
        <v>25321503000</v>
      </c>
      <c r="B25" s="6" t="s">
        <v>2</v>
      </c>
      <c r="C25" s="28">
        <v>0</v>
      </c>
      <c r="D25" s="43">
        <v>48140</v>
      </c>
      <c r="E25" s="43"/>
      <c r="F25" s="43"/>
      <c r="G25" s="43"/>
      <c r="H25" s="43"/>
      <c r="I25" s="43"/>
      <c r="J25" s="43"/>
      <c r="K25" s="43"/>
      <c r="L25" s="43"/>
      <c r="M25" s="31">
        <f aca="true" t="shared" si="0" ref="M25:M59">SUM(C25:L25)</f>
        <v>48140</v>
      </c>
      <c r="N25" s="43"/>
      <c r="O25" s="31">
        <f aca="true" t="shared" si="1" ref="O25:O59">SUM(N25)</f>
        <v>0</v>
      </c>
      <c r="P25" s="31">
        <f aca="true" t="shared" si="2" ref="P25:P59">SUM(O25,M25)</f>
        <v>48140</v>
      </c>
    </row>
    <row r="26" spans="1:16" ht="27.75" customHeight="1">
      <c r="A26" s="28">
        <v>25321504000</v>
      </c>
      <c r="B26" s="6" t="s">
        <v>3</v>
      </c>
      <c r="C26" s="28">
        <v>325129</v>
      </c>
      <c r="D26" s="43">
        <v>123040</v>
      </c>
      <c r="E26" s="43"/>
      <c r="F26" s="43"/>
      <c r="G26" s="43">
        <v>5000</v>
      </c>
      <c r="H26" s="43"/>
      <c r="I26" s="43"/>
      <c r="J26" s="43"/>
      <c r="K26" s="43"/>
      <c r="L26" s="43"/>
      <c r="M26" s="31">
        <f t="shared" si="0"/>
        <v>453169</v>
      </c>
      <c r="N26" s="43"/>
      <c r="O26" s="31">
        <f t="shared" si="1"/>
        <v>0</v>
      </c>
      <c r="P26" s="31">
        <f t="shared" si="2"/>
        <v>453169</v>
      </c>
    </row>
    <row r="27" spans="1:16" ht="27.75" customHeight="1">
      <c r="A27" s="28">
        <v>25321537000</v>
      </c>
      <c r="B27" s="6" t="s">
        <v>39</v>
      </c>
      <c r="C27" s="28">
        <v>0</v>
      </c>
      <c r="D27" s="43">
        <v>52540</v>
      </c>
      <c r="E27" s="43"/>
      <c r="F27" s="43"/>
      <c r="G27" s="43"/>
      <c r="H27" s="43"/>
      <c r="I27" s="43"/>
      <c r="J27" s="43"/>
      <c r="K27" s="43"/>
      <c r="L27" s="43"/>
      <c r="M27" s="31">
        <f t="shared" si="0"/>
        <v>52540</v>
      </c>
      <c r="N27" s="43"/>
      <c r="O27" s="31">
        <f t="shared" si="1"/>
        <v>0</v>
      </c>
      <c r="P27" s="31">
        <f t="shared" si="2"/>
        <v>52540</v>
      </c>
    </row>
    <row r="28" spans="1:16" ht="27.75" customHeight="1">
      <c r="A28" s="28">
        <v>25321507000</v>
      </c>
      <c r="B28" s="6" t="s">
        <v>4</v>
      </c>
      <c r="C28" s="28">
        <v>91432</v>
      </c>
      <c r="D28" s="43">
        <v>181660</v>
      </c>
      <c r="E28" s="43"/>
      <c r="F28" s="43"/>
      <c r="G28" s="43"/>
      <c r="H28" s="43"/>
      <c r="I28" s="43"/>
      <c r="J28" s="43"/>
      <c r="K28" s="43">
        <v>107800</v>
      </c>
      <c r="L28" s="43"/>
      <c r="M28" s="31">
        <f t="shared" si="0"/>
        <v>380892</v>
      </c>
      <c r="N28" s="43">
        <v>75000</v>
      </c>
      <c r="O28" s="31">
        <f t="shared" si="1"/>
        <v>75000</v>
      </c>
      <c r="P28" s="31">
        <f t="shared" si="2"/>
        <v>455892</v>
      </c>
    </row>
    <row r="29" spans="1:16" ht="27.75" customHeight="1">
      <c r="A29" s="28">
        <v>25321508000</v>
      </c>
      <c r="B29" s="6" t="s">
        <v>5</v>
      </c>
      <c r="C29" s="28">
        <v>0</v>
      </c>
      <c r="D29" s="43">
        <v>44170</v>
      </c>
      <c r="E29" s="43"/>
      <c r="F29" s="43"/>
      <c r="G29" s="43"/>
      <c r="H29" s="43"/>
      <c r="I29" s="43"/>
      <c r="J29" s="43"/>
      <c r="K29" s="43"/>
      <c r="L29" s="43"/>
      <c r="M29" s="31">
        <f t="shared" si="0"/>
        <v>44170</v>
      </c>
      <c r="N29" s="43"/>
      <c r="O29" s="31">
        <f t="shared" si="1"/>
        <v>0</v>
      </c>
      <c r="P29" s="31">
        <f t="shared" si="2"/>
        <v>44170</v>
      </c>
    </row>
    <row r="30" spans="1:16" ht="27.75" customHeight="1">
      <c r="A30" s="28">
        <v>25321513000</v>
      </c>
      <c r="B30" s="6" t="s">
        <v>6</v>
      </c>
      <c r="C30" s="28">
        <v>1526061</v>
      </c>
      <c r="D30" s="43">
        <v>173870</v>
      </c>
      <c r="E30" s="43"/>
      <c r="F30" s="43"/>
      <c r="G30" s="43"/>
      <c r="H30" s="43"/>
      <c r="I30" s="43"/>
      <c r="J30" s="43">
        <v>803000</v>
      </c>
      <c r="K30" s="43"/>
      <c r="L30" s="43"/>
      <c r="M30" s="31">
        <f t="shared" si="0"/>
        <v>2502931</v>
      </c>
      <c r="N30" s="43"/>
      <c r="O30" s="31">
        <f t="shared" si="1"/>
        <v>0</v>
      </c>
      <c r="P30" s="31">
        <f t="shared" si="2"/>
        <v>2502931</v>
      </c>
    </row>
    <row r="31" spans="1:16" ht="27.75" customHeight="1">
      <c r="A31" s="28">
        <v>25321514000</v>
      </c>
      <c r="B31" s="6" t="s">
        <v>7</v>
      </c>
      <c r="C31" s="28">
        <v>371431</v>
      </c>
      <c r="D31" s="43">
        <v>126950</v>
      </c>
      <c r="E31" s="43"/>
      <c r="F31" s="43"/>
      <c r="G31" s="43"/>
      <c r="H31" s="43"/>
      <c r="I31" s="43"/>
      <c r="J31" s="43"/>
      <c r="K31" s="43"/>
      <c r="L31" s="43"/>
      <c r="M31" s="31">
        <f t="shared" si="0"/>
        <v>498381</v>
      </c>
      <c r="N31" s="43"/>
      <c r="O31" s="31">
        <f t="shared" si="1"/>
        <v>0</v>
      </c>
      <c r="P31" s="31">
        <f t="shared" si="2"/>
        <v>498381</v>
      </c>
    </row>
    <row r="32" spans="1:16" ht="27.75" customHeight="1">
      <c r="A32" s="28">
        <v>25321515000</v>
      </c>
      <c r="B32" s="6" t="s">
        <v>8</v>
      </c>
      <c r="C32" s="28">
        <v>0</v>
      </c>
      <c r="D32" s="43">
        <v>65770</v>
      </c>
      <c r="E32" s="43">
        <v>70000</v>
      </c>
      <c r="F32" s="43"/>
      <c r="G32" s="43"/>
      <c r="H32" s="43"/>
      <c r="I32" s="43"/>
      <c r="J32" s="43"/>
      <c r="K32" s="43"/>
      <c r="L32" s="43"/>
      <c r="M32" s="31">
        <f t="shared" si="0"/>
        <v>135770</v>
      </c>
      <c r="N32" s="43"/>
      <c r="O32" s="31">
        <f t="shared" si="1"/>
        <v>0</v>
      </c>
      <c r="P32" s="31">
        <f t="shared" si="2"/>
        <v>135770</v>
      </c>
    </row>
    <row r="33" spans="1:16" ht="27.75" customHeight="1">
      <c r="A33" s="28">
        <v>25321517000</v>
      </c>
      <c r="B33" s="6" t="s">
        <v>9</v>
      </c>
      <c r="C33" s="28">
        <v>277944</v>
      </c>
      <c r="D33" s="43">
        <v>86710</v>
      </c>
      <c r="E33" s="43"/>
      <c r="F33" s="43"/>
      <c r="G33" s="43">
        <v>10000</v>
      </c>
      <c r="H33" s="43"/>
      <c r="I33" s="43"/>
      <c r="J33" s="43"/>
      <c r="K33" s="43"/>
      <c r="L33" s="43"/>
      <c r="M33" s="31">
        <f t="shared" si="0"/>
        <v>374654</v>
      </c>
      <c r="N33" s="43"/>
      <c r="O33" s="31">
        <f t="shared" si="1"/>
        <v>0</v>
      </c>
      <c r="P33" s="31">
        <f t="shared" si="2"/>
        <v>374654</v>
      </c>
    </row>
    <row r="34" spans="1:16" ht="27.75" customHeight="1">
      <c r="A34" s="28">
        <v>25321520000</v>
      </c>
      <c r="B34" s="6" t="s">
        <v>10</v>
      </c>
      <c r="C34" s="28">
        <v>0</v>
      </c>
      <c r="D34" s="43">
        <v>57030</v>
      </c>
      <c r="E34" s="43"/>
      <c r="F34" s="43"/>
      <c r="G34" s="43"/>
      <c r="H34" s="43"/>
      <c r="I34" s="43"/>
      <c r="J34" s="43"/>
      <c r="K34" s="43"/>
      <c r="L34" s="43"/>
      <c r="M34" s="31">
        <f t="shared" si="0"/>
        <v>57030</v>
      </c>
      <c r="N34" s="43"/>
      <c r="O34" s="31">
        <f t="shared" si="1"/>
        <v>0</v>
      </c>
      <c r="P34" s="31">
        <f t="shared" si="2"/>
        <v>57030</v>
      </c>
    </row>
    <row r="35" spans="1:16" ht="27.75" customHeight="1">
      <c r="A35" s="28">
        <v>25321521000</v>
      </c>
      <c r="B35" s="6" t="s">
        <v>11</v>
      </c>
      <c r="C35" s="28">
        <v>0</v>
      </c>
      <c r="D35" s="43">
        <v>67770</v>
      </c>
      <c r="E35" s="43"/>
      <c r="F35" s="43"/>
      <c r="G35" s="43">
        <v>5000</v>
      </c>
      <c r="H35" s="43"/>
      <c r="I35" s="43"/>
      <c r="J35" s="43"/>
      <c r="K35" s="43"/>
      <c r="L35" s="43"/>
      <c r="M35" s="31">
        <f t="shared" si="0"/>
        <v>72770</v>
      </c>
      <c r="N35" s="43"/>
      <c r="O35" s="31">
        <f t="shared" si="1"/>
        <v>0</v>
      </c>
      <c r="P35" s="31">
        <f t="shared" si="2"/>
        <v>72770</v>
      </c>
    </row>
    <row r="36" spans="1:16" ht="27.75" customHeight="1">
      <c r="A36" s="28">
        <v>25321522000</v>
      </c>
      <c r="B36" s="6" t="s">
        <v>12</v>
      </c>
      <c r="C36" s="28">
        <v>286471</v>
      </c>
      <c r="D36" s="43">
        <v>79590</v>
      </c>
      <c r="E36" s="43"/>
      <c r="F36" s="43"/>
      <c r="G36" s="43"/>
      <c r="H36" s="43"/>
      <c r="I36" s="43"/>
      <c r="J36" s="43"/>
      <c r="K36" s="43">
        <v>110500</v>
      </c>
      <c r="L36" s="43"/>
      <c r="M36" s="31">
        <f t="shared" si="0"/>
        <v>476561</v>
      </c>
      <c r="N36" s="43"/>
      <c r="O36" s="31">
        <f t="shared" si="1"/>
        <v>0</v>
      </c>
      <c r="P36" s="31">
        <f t="shared" si="2"/>
        <v>476561</v>
      </c>
    </row>
    <row r="37" spans="1:16" ht="27.75" customHeight="1">
      <c r="A37" s="28">
        <v>25321523000</v>
      </c>
      <c r="B37" s="6" t="s">
        <v>13</v>
      </c>
      <c r="C37" s="28">
        <v>335463</v>
      </c>
      <c r="D37" s="43">
        <v>109720</v>
      </c>
      <c r="E37" s="43"/>
      <c r="F37" s="43"/>
      <c r="G37" s="43"/>
      <c r="H37" s="43"/>
      <c r="I37" s="43"/>
      <c r="J37" s="43"/>
      <c r="K37" s="43"/>
      <c r="L37" s="43"/>
      <c r="M37" s="31">
        <f t="shared" si="0"/>
        <v>445183</v>
      </c>
      <c r="N37" s="43"/>
      <c r="O37" s="31">
        <f t="shared" si="1"/>
        <v>0</v>
      </c>
      <c r="P37" s="31">
        <f t="shared" si="2"/>
        <v>445183</v>
      </c>
    </row>
    <row r="38" spans="1:16" ht="27.75" customHeight="1">
      <c r="A38" s="28">
        <v>25321524000</v>
      </c>
      <c r="B38" s="6" t="s">
        <v>14</v>
      </c>
      <c r="C38" s="28">
        <v>0</v>
      </c>
      <c r="D38" s="43">
        <v>49970</v>
      </c>
      <c r="E38" s="43"/>
      <c r="F38" s="43"/>
      <c r="G38" s="43"/>
      <c r="H38" s="43"/>
      <c r="I38" s="43"/>
      <c r="J38" s="43"/>
      <c r="K38" s="43"/>
      <c r="L38" s="43"/>
      <c r="M38" s="31">
        <f t="shared" si="0"/>
        <v>49970</v>
      </c>
      <c r="N38" s="43"/>
      <c r="O38" s="31">
        <f t="shared" si="1"/>
        <v>0</v>
      </c>
      <c r="P38" s="31">
        <f t="shared" si="2"/>
        <v>49970</v>
      </c>
    </row>
    <row r="39" spans="1:16" ht="27.75" customHeight="1">
      <c r="A39" s="28">
        <v>25321525000</v>
      </c>
      <c r="B39" s="6" t="s">
        <v>15</v>
      </c>
      <c r="C39" s="28">
        <v>0</v>
      </c>
      <c r="D39" s="43">
        <f>157000+7000</f>
        <v>164000</v>
      </c>
      <c r="E39" s="43">
        <f>93000+12000</f>
        <v>105000</v>
      </c>
      <c r="F39" s="43"/>
      <c r="G39" s="43"/>
      <c r="H39" s="43"/>
      <c r="I39" s="43"/>
      <c r="J39" s="43"/>
      <c r="K39" s="43"/>
      <c r="L39" s="43"/>
      <c r="M39" s="31">
        <f t="shared" si="0"/>
        <v>269000</v>
      </c>
      <c r="N39" s="43"/>
      <c r="O39" s="31">
        <f t="shared" si="1"/>
        <v>0</v>
      </c>
      <c r="P39" s="31">
        <f t="shared" si="2"/>
        <v>269000</v>
      </c>
    </row>
    <row r="40" spans="1:16" ht="27.75" customHeight="1">
      <c r="A40" s="28">
        <v>25321528000</v>
      </c>
      <c r="B40" s="6" t="s">
        <v>16</v>
      </c>
      <c r="C40" s="28">
        <v>0</v>
      </c>
      <c r="D40" s="43">
        <f>76100+8000</f>
        <v>84100</v>
      </c>
      <c r="E40" s="43">
        <f>87000+33000+51000</f>
        <v>171000</v>
      </c>
      <c r="F40" s="43"/>
      <c r="G40" s="43"/>
      <c r="H40" s="43"/>
      <c r="I40" s="43"/>
      <c r="J40" s="43"/>
      <c r="K40" s="43"/>
      <c r="L40" s="43"/>
      <c r="M40" s="31">
        <f t="shared" si="0"/>
        <v>255100</v>
      </c>
      <c r="N40" s="43"/>
      <c r="O40" s="31">
        <f t="shared" si="1"/>
        <v>0</v>
      </c>
      <c r="P40" s="31">
        <f t="shared" si="2"/>
        <v>255100</v>
      </c>
    </row>
    <row r="41" spans="1:16" ht="27.75" customHeight="1">
      <c r="A41" s="28">
        <v>25321529000</v>
      </c>
      <c r="B41" s="6" t="s">
        <v>17</v>
      </c>
      <c r="C41" s="28">
        <v>346732</v>
      </c>
      <c r="D41" s="43">
        <v>91160</v>
      </c>
      <c r="E41" s="43"/>
      <c r="F41" s="43"/>
      <c r="G41" s="43">
        <v>10000</v>
      </c>
      <c r="H41" s="43"/>
      <c r="I41" s="43"/>
      <c r="J41" s="43"/>
      <c r="K41" s="43">
        <v>91600</v>
      </c>
      <c r="L41" s="43"/>
      <c r="M41" s="31">
        <f t="shared" si="0"/>
        <v>539492</v>
      </c>
      <c r="N41" s="43"/>
      <c r="O41" s="31">
        <f t="shared" si="1"/>
        <v>0</v>
      </c>
      <c r="P41" s="31">
        <f t="shared" si="2"/>
        <v>539492</v>
      </c>
    </row>
    <row r="42" spans="1:16" ht="27.75" customHeight="1">
      <c r="A42" s="28">
        <v>25321530000</v>
      </c>
      <c r="B42" s="6" t="s">
        <v>18</v>
      </c>
      <c r="C42" s="28">
        <v>263906</v>
      </c>
      <c r="D42" s="43">
        <v>145510</v>
      </c>
      <c r="E42" s="43"/>
      <c r="F42" s="43"/>
      <c r="G42" s="43"/>
      <c r="H42" s="43"/>
      <c r="I42" s="43"/>
      <c r="J42" s="43"/>
      <c r="K42" s="43"/>
      <c r="L42" s="43"/>
      <c r="M42" s="31">
        <f t="shared" si="0"/>
        <v>409416</v>
      </c>
      <c r="N42" s="43"/>
      <c r="O42" s="31">
        <f t="shared" si="1"/>
        <v>0</v>
      </c>
      <c r="P42" s="31">
        <f t="shared" si="2"/>
        <v>409416</v>
      </c>
    </row>
    <row r="43" spans="1:16" ht="27.75" customHeight="1">
      <c r="A43" s="28">
        <v>25321531000</v>
      </c>
      <c r="B43" s="6" t="s">
        <v>19</v>
      </c>
      <c r="C43" s="28">
        <v>0</v>
      </c>
      <c r="D43" s="43">
        <v>36530</v>
      </c>
      <c r="E43" s="43"/>
      <c r="F43" s="43"/>
      <c r="G43" s="43"/>
      <c r="H43" s="43"/>
      <c r="I43" s="43"/>
      <c r="J43" s="43"/>
      <c r="K43" s="43"/>
      <c r="L43" s="43"/>
      <c r="M43" s="31">
        <f t="shared" si="0"/>
        <v>36530</v>
      </c>
      <c r="N43" s="43"/>
      <c r="O43" s="31">
        <f t="shared" si="1"/>
        <v>0</v>
      </c>
      <c r="P43" s="31">
        <f t="shared" si="2"/>
        <v>36530</v>
      </c>
    </row>
    <row r="44" spans="1:16" ht="27.75" customHeight="1">
      <c r="A44" s="28">
        <v>25321532000</v>
      </c>
      <c r="B44" s="6" t="s">
        <v>20</v>
      </c>
      <c r="C44" s="28">
        <v>0</v>
      </c>
      <c r="D44" s="43">
        <v>136200</v>
      </c>
      <c r="E44" s="43"/>
      <c r="F44" s="43"/>
      <c r="G44" s="43"/>
      <c r="H44" s="43"/>
      <c r="I44" s="43"/>
      <c r="J44" s="43"/>
      <c r="K44" s="43"/>
      <c r="L44" s="43"/>
      <c r="M44" s="31">
        <f t="shared" si="0"/>
        <v>136200</v>
      </c>
      <c r="N44" s="43"/>
      <c r="O44" s="31">
        <f t="shared" si="1"/>
        <v>0</v>
      </c>
      <c r="P44" s="31">
        <f t="shared" si="2"/>
        <v>136200</v>
      </c>
    </row>
    <row r="45" spans="1:16" ht="27.75" customHeight="1">
      <c r="A45" s="28">
        <v>25321535000</v>
      </c>
      <c r="B45" s="6" t="s">
        <v>21</v>
      </c>
      <c r="C45" s="28">
        <v>1322728</v>
      </c>
      <c r="D45" s="43">
        <v>116350</v>
      </c>
      <c r="E45" s="43"/>
      <c r="F45" s="43"/>
      <c r="G45" s="43"/>
      <c r="H45" s="43"/>
      <c r="I45" s="43"/>
      <c r="J45" s="43">
        <v>920000</v>
      </c>
      <c r="K45" s="43"/>
      <c r="L45" s="43"/>
      <c r="M45" s="31">
        <f t="shared" si="0"/>
        <v>2359078</v>
      </c>
      <c r="N45" s="43"/>
      <c r="O45" s="31">
        <f t="shared" si="1"/>
        <v>0</v>
      </c>
      <c r="P45" s="31">
        <f t="shared" si="2"/>
        <v>2359078</v>
      </c>
    </row>
    <row r="46" spans="1:16" ht="27.75" customHeight="1">
      <c r="A46" s="28">
        <v>25321536000</v>
      </c>
      <c r="B46" s="6" t="s">
        <v>22</v>
      </c>
      <c r="C46" s="28">
        <v>0</v>
      </c>
      <c r="D46" s="43">
        <v>100100</v>
      </c>
      <c r="E46" s="43"/>
      <c r="F46" s="43"/>
      <c r="G46" s="43"/>
      <c r="H46" s="43"/>
      <c r="I46" s="43"/>
      <c r="J46" s="43"/>
      <c r="K46" s="43"/>
      <c r="L46" s="43"/>
      <c r="M46" s="31">
        <f t="shared" si="0"/>
        <v>100100</v>
      </c>
      <c r="N46" s="43"/>
      <c r="O46" s="31">
        <f t="shared" si="1"/>
        <v>0</v>
      </c>
      <c r="P46" s="31">
        <f t="shared" si="2"/>
        <v>100100</v>
      </c>
    </row>
    <row r="47" spans="1:16" ht="27.75" customHeight="1">
      <c r="A47" s="28">
        <v>25321527000</v>
      </c>
      <c r="B47" s="6" t="s">
        <v>40</v>
      </c>
      <c r="C47" s="28">
        <v>0</v>
      </c>
      <c r="D47" s="43">
        <v>126490</v>
      </c>
      <c r="E47" s="43"/>
      <c r="F47" s="43"/>
      <c r="G47" s="43"/>
      <c r="H47" s="43"/>
      <c r="I47" s="43"/>
      <c r="J47" s="43"/>
      <c r="K47" s="43"/>
      <c r="L47" s="43"/>
      <c r="M47" s="31">
        <f t="shared" si="0"/>
        <v>126490</v>
      </c>
      <c r="N47" s="43"/>
      <c r="O47" s="31">
        <f t="shared" si="1"/>
        <v>0</v>
      </c>
      <c r="P47" s="31">
        <f t="shared" si="2"/>
        <v>126490</v>
      </c>
    </row>
    <row r="48" spans="1:16" ht="27.75" customHeight="1">
      <c r="A48" s="28">
        <v>25321538000</v>
      </c>
      <c r="B48" s="6" t="s">
        <v>23</v>
      </c>
      <c r="C48" s="28">
        <v>369865</v>
      </c>
      <c r="D48" s="43">
        <v>95100</v>
      </c>
      <c r="E48" s="43"/>
      <c r="F48" s="43"/>
      <c r="G48" s="43">
        <v>2500</v>
      </c>
      <c r="H48" s="43"/>
      <c r="I48" s="43"/>
      <c r="J48" s="43"/>
      <c r="K48" s="43"/>
      <c r="L48" s="43"/>
      <c r="M48" s="31">
        <f t="shared" si="0"/>
        <v>467465</v>
      </c>
      <c r="N48" s="43"/>
      <c r="O48" s="31">
        <f t="shared" si="1"/>
        <v>0</v>
      </c>
      <c r="P48" s="31">
        <f t="shared" si="2"/>
        <v>467465</v>
      </c>
    </row>
    <row r="49" spans="1:16" ht="27.75" customHeight="1">
      <c r="A49" s="28">
        <v>25321539000</v>
      </c>
      <c r="B49" s="6" t="s">
        <v>24</v>
      </c>
      <c r="C49" s="28">
        <f>434804+50000</f>
        <v>484804</v>
      </c>
      <c r="D49" s="43">
        <f>220320+20000</f>
        <v>240320</v>
      </c>
      <c r="E49" s="43"/>
      <c r="F49" s="43"/>
      <c r="G49" s="43"/>
      <c r="H49" s="43"/>
      <c r="I49" s="43"/>
      <c r="J49" s="43"/>
      <c r="K49" s="43"/>
      <c r="L49" s="43"/>
      <c r="M49" s="31">
        <f t="shared" si="0"/>
        <v>725124</v>
      </c>
      <c r="N49" s="43"/>
      <c r="O49" s="31">
        <f t="shared" si="1"/>
        <v>0</v>
      </c>
      <c r="P49" s="31">
        <f t="shared" si="2"/>
        <v>725124</v>
      </c>
    </row>
    <row r="50" spans="1:16" ht="27.75" customHeight="1">
      <c r="A50" s="28">
        <v>25321540000</v>
      </c>
      <c r="B50" s="6" t="s">
        <v>25</v>
      </c>
      <c r="C50" s="28">
        <v>0</v>
      </c>
      <c r="D50" s="43">
        <v>99640</v>
      </c>
      <c r="E50" s="43"/>
      <c r="F50" s="43"/>
      <c r="G50" s="43">
        <v>5000</v>
      </c>
      <c r="H50" s="43"/>
      <c r="I50" s="43"/>
      <c r="J50" s="43"/>
      <c r="K50" s="43"/>
      <c r="L50" s="43"/>
      <c r="M50" s="31">
        <f t="shared" si="0"/>
        <v>104640</v>
      </c>
      <c r="N50" s="43"/>
      <c r="O50" s="31">
        <f t="shared" si="1"/>
        <v>0</v>
      </c>
      <c r="P50" s="31">
        <f t="shared" si="2"/>
        <v>104640</v>
      </c>
    </row>
    <row r="51" spans="1:16" ht="27.75" customHeight="1">
      <c r="A51" s="28">
        <v>25321541000</v>
      </c>
      <c r="B51" s="6" t="s">
        <v>26</v>
      </c>
      <c r="C51" s="28">
        <v>0</v>
      </c>
      <c r="D51" s="43">
        <v>141730</v>
      </c>
      <c r="E51" s="43"/>
      <c r="F51" s="43"/>
      <c r="G51" s="43"/>
      <c r="H51" s="43"/>
      <c r="I51" s="43"/>
      <c r="J51" s="43"/>
      <c r="K51" s="43"/>
      <c r="L51" s="43"/>
      <c r="M51" s="31">
        <f t="shared" si="0"/>
        <v>141730</v>
      </c>
      <c r="N51" s="43"/>
      <c r="O51" s="31">
        <f t="shared" si="1"/>
        <v>0</v>
      </c>
      <c r="P51" s="31">
        <f t="shared" si="2"/>
        <v>141730</v>
      </c>
    </row>
    <row r="52" spans="1:16" s="8" customFormat="1" ht="24.75" customHeight="1">
      <c r="A52" s="29">
        <v>25321500000</v>
      </c>
      <c r="B52" s="20" t="s">
        <v>33</v>
      </c>
      <c r="C52" s="29">
        <f aca="true" t="shared" si="3" ref="C52:L52">SUM(C24:C51)</f>
        <v>6001966</v>
      </c>
      <c r="D52" s="29">
        <f t="shared" si="3"/>
        <v>2962970</v>
      </c>
      <c r="E52" s="29">
        <f t="shared" si="3"/>
        <v>346000</v>
      </c>
      <c r="F52" s="29">
        <f t="shared" si="3"/>
        <v>0</v>
      </c>
      <c r="G52" s="29">
        <f t="shared" si="3"/>
        <v>37500</v>
      </c>
      <c r="H52" s="29">
        <f t="shared" si="3"/>
        <v>0</v>
      </c>
      <c r="I52" s="29">
        <f t="shared" si="3"/>
        <v>0</v>
      </c>
      <c r="J52" s="29">
        <f t="shared" si="3"/>
        <v>1723000</v>
      </c>
      <c r="K52" s="29">
        <f t="shared" si="3"/>
        <v>309900</v>
      </c>
      <c r="L52" s="29">
        <f t="shared" si="3"/>
        <v>0</v>
      </c>
      <c r="M52" s="31">
        <f t="shared" si="0"/>
        <v>11381336</v>
      </c>
      <c r="N52" s="29">
        <f>SUM(N24:N51)</f>
        <v>75000</v>
      </c>
      <c r="O52" s="31">
        <f t="shared" si="1"/>
        <v>75000</v>
      </c>
      <c r="P52" s="31">
        <f t="shared" si="2"/>
        <v>11456336</v>
      </c>
    </row>
    <row r="53" spans="1:16" ht="27.75" customHeight="1">
      <c r="A53" s="28">
        <v>25321403000</v>
      </c>
      <c r="B53" s="6" t="s">
        <v>27</v>
      </c>
      <c r="C53" s="28">
        <v>1067527</v>
      </c>
      <c r="D53" s="28">
        <v>0</v>
      </c>
      <c r="E53" s="28"/>
      <c r="F53" s="28"/>
      <c r="G53" s="28"/>
      <c r="H53" s="28"/>
      <c r="I53" s="28"/>
      <c r="J53" s="28"/>
      <c r="K53" s="28">
        <v>146200</v>
      </c>
      <c r="L53" s="28"/>
      <c r="M53" s="31">
        <f t="shared" si="0"/>
        <v>1213727</v>
      </c>
      <c r="N53" s="28"/>
      <c r="O53" s="31">
        <f t="shared" si="1"/>
        <v>0</v>
      </c>
      <c r="P53" s="31">
        <f t="shared" si="2"/>
        <v>1213727</v>
      </c>
    </row>
    <row r="54" spans="1:16" ht="27.75" customHeight="1">
      <c r="A54" s="28">
        <v>25321404000</v>
      </c>
      <c r="B54" s="6" t="s">
        <v>28</v>
      </c>
      <c r="C54" s="28">
        <v>428925</v>
      </c>
      <c r="D54" s="28">
        <v>44830</v>
      </c>
      <c r="E54" s="28"/>
      <c r="F54" s="28"/>
      <c r="G54" s="28"/>
      <c r="H54" s="28"/>
      <c r="I54" s="28"/>
      <c r="J54" s="28"/>
      <c r="K54" s="28"/>
      <c r="L54" s="28"/>
      <c r="M54" s="31">
        <f t="shared" si="0"/>
        <v>473755</v>
      </c>
      <c r="N54" s="28"/>
      <c r="O54" s="31">
        <f t="shared" si="1"/>
        <v>0</v>
      </c>
      <c r="P54" s="31">
        <f t="shared" si="2"/>
        <v>473755</v>
      </c>
    </row>
    <row r="55" spans="1:16" s="26" customFormat="1" ht="31.5" customHeight="1">
      <c r="A55" s="29">
        <v>25321400000</v>
      </c>
      <c r="B55" s="25" t="s">
        <v>34</v>
      </c>
      <c r="C55" s="7">
        <f aca="true" t="shared" si="4" ref="C55:L55">SUM(C53:C54)</f>
        <v>1496452</v>
      </c>
      <c r="D55" s="7">
        <f t="shared" si="4"/>
        <v>44830</v>
      </c>
      <c r="E55" s="7">
        <f t="shared" si="4"/>
        <v>0</v>
      </c>
      <c r="F55" s="7">
        <f t="shared" si="4"/>
        <v>0</v>
      </c>
      <c r="G55" s="7">
        <f t="shared" si="4"/>
        <v>0</v>
      </c>
      <c r="H55" s="7">
        <f t="shared" si="4"/>
        <v>0</v>
      </c>
      <c r="I55" s="7">
        <f t="shared" si="4"/>
        <v>0</v>
      </c>
      <c r="J55" s="7">
        <f t="shared" si="4"/>
        <v>0</v>
      </c>
      <c r="K55" s="7">
        <f t="shared" si="4"/>
        <v>146200</v>
      </c>
      <c r="L55" s="7">
        <f t="shared" si="4"/>
        <v>0</v>
      </c>
      <c r="M55" s="31">
        <f t="shared" si="0"/>
        <v>1687482</v>
      </c>
      <c r="N55" s="7">
        <f>SUM(N53:N54)</f>
        <v>0</v>
      </c>
      <c r="O55" s="31">
        <f t="shared" si="1"/>
        <v>0</v>
      </c>
      <c r="P55" s="31">
        <f t="shared" si="2"/>
        <v>1687482</v>
      </c>
    </row>
    <row r="56" spans="1:16" s="15" customFormat="1" ht="46.5">
      <c r="A56" s="34">
        <v>25514000000</v>
      </c>
      <c r="B56" s="30" t="s">
        <v>57</v>
      </c>
      <c r="C56" s="35"/>
      <c r="D56" s="35"/>
      <c r="E56" s="35"/>
      <c r="F56" s="35"/>
      <c r="G56" s="35"/>
      <c r="H56" s="35"/>
      <c r="I56" s="35"/>
      <c r="J56" s="35"/>
      <c r="K56" s="35"/>
      <c r="L56" s="35">
        <v>866868</v>
      </c>
      <c r="M56" s="31">
        <f t="shared" si="0"/>
        <v>866868</v>
      </c>
      <c r="N56" s="35"/>
      <c r="O56" s="31">
        <f t="shared" si="1"/>
        <v>0</v>
      </c>
      <c r="P56" s="31">
        <f t="shared" si="2"/>
        <v>866868</v>
      </c>
    </row>
    <row r="57" spans="1:16" s="15" customFormat="1" ht="69.75">
      <c r="A57" s="34">
        <v>25514000000</v>
      </c>
      <c r="B57" s="30" t="s">
        <v>46</v>
      </c>
      <c r="C57" s="35"/>
      <c r="D57" s="35"/>
      <c r="E57" s="35"/>
      <c r="F57" s="35">
        <v>25000</v>
      </c>
      <c r="G57" s="35"/>
      <c r="H57" s="35"/>
      <c r="I57" s="35"/>
      <c r="J57" s="35"/>
      <c r="K57" s="35"/>
      <c r="L57" s="35"/>
      <c r="M57" s="31">
        <f t="shared" si="0"/>
        <v>25000</v>
      </c>
      <c r="N57" s="35"/>
      <c r="O57" s="31">
        <f t="shared" si="1"/>
        <v>0</v>
      </c>
      <c r="P57" s="31">
        <f t="shared" si="2"/>
        <v>25000</v>
      </c>
    </row>
    <row r="58" spans="1:16" s="15" customFormat="1" ht="31.5" customHeight="1">
      <c r="A58" s="34"/>
      <c r="B58" s="36" t="s">
        <v>45</v>
      </c>
      <c r="C58" s="35"/>
      <c r="D58" s="35"/>
      <c r="E58" s="35"/>
      <c r="F58" s="35"/>
      <c r="G58" s="35"/>
      <c r="H58" s="35">
        <v>703100</v>
      </c>
      <c r="I58" s="35">
        <v>50000</v>
      </c>
      <c r="J58" s="35"/>
      <c r="K58" s="35"/>
      <c r="L58" s="35"/>
      <c r="M58" s="31">
        <f t="shared" si="0"/>
        <v>753100</v>
      </c>
      <c r="N58" s="35"/>
      <c r="O58" s="31">
        <f t="shared" si="1"/>
        <v>0</v>
      </c>
      <c r="P58" s="31">
        <f t="shared" si="2"/>
        <v>753100</v>
      </c>
    </row>
    <row r="59" spans="1:16" s="27" customFormat="1" ht="27.75" customHeight="1">
      <c r="A59" s="21"/>
      <c r="B59" s="22" t="s">
        <v>29</v>
      </c>
      <c r="C59" s="7">
        <f>SUM(C52,C55,C58,C56,C57)</f>
        <v>7498418</v>
      </c>
      <c r="D59" s="7">
        <f aca="true" t="shared" si="5" ref="D59:L59">SUM(D52,D55,D58,D56,D57)</f>
        <v>3007800</v>
      </c>
      <c r="E59" s="7">
        <f t="shared" si="5"/>
        <v>346000</v>
      </c>
      <c r="F59" s="7">
        <f t="shared" si="5"/>
        <v>25000</v>
      </c>
      <c r="G59" s="7">
        <f t="shared" si="5"/>
        <v>37500</v>
      </c>
      <c r="H59" s="7">
        <f t="shared" si="5"/>
        <v>703100</v>
      </c>
      <c r="I59" s="7">
        <f t="shared" si="5"/>
        <v>50000</v>
      </c>
      <c r="J59" s="7">
        <f t="shared" si="5"/>
        <v>1723000</v>
      </c>
      <c r="K59" s="7">
        <f t="shared" si="5"/>
        <v>456100</v>
      </c>
      <c r="L59" s="7">
        <f t="shared" si="5"/>
        <v>866868</v>
      </c>
      <c r="M59" s="31">
        <f t="shared" si="0"/>
        <v>14713786</v>
      </c>
      <c r="N59" s="7">
        <f>SUM(N52,N55,N58,N56,N57)</f>
        <v>75000</v>
      </c>
      <c r="O59" s="31">
        <f t="shared" si="1"/>
        <v>75000</v>
      </c>
      <c r="P59" s="31">
        <f t="shared" si="2"/>
        <v>14788786</v>
      </c>
    </row>
    <row r="60" spans="3:16" s="9" customFormat="1" ht="18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8"/>
      <c r="N60" s="11"/>
      <c r="O60" s="18"/>
      <c r="P60" s="18"/>
    </row>
    <row r="61" spans="1:16" s="13" customFormat="1" ht="27" customHeight="1">
      <c r="A61" s="77" t="s">
        <v>67</v>
      </c>
      <c r="C61" s="7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3" customFormat="1" ht="24.75" customHeight="1">
      <c r="A62" s="13" t="s">
        <v>68</v>
      </c>
      <c r="C62" s="78"/>
      <c r="E62" s="14"/>
      <c r="F62" s="14"/>
      <c r="G62" s="14"/>
      <c r="I62" s="14"/>
      <c r="J62" s="78" t="s">
        <v>69</v>
      </c>
      <c r="K62" s="14"/>
      <c r="L62" s="14"/>
      <c r="M62" s="14"/>
      <c r="N62" s="14"/>
      <c r="O62" s="14"/>
      <c r="P62" s="14"/>
    </row>
    <row r="63" spans="13:16" ht="12.75">
      <c r="M63" s="19"/>
      <c r="O63" s="19"/>
      <c r="P63" s="19"/>
    </row>
    <row r="64" spans="13:16" ht="12.75">
      <c r="M64" s="19"/>
      <c r="O64" s="19"/>
      <c r="P64" s="19"/>
    </row>
    <row r="65" spans="13:16" ht="12.75">
      <c r="M65" s="19"/>
      <c r="O65" s="19"/>
      <c r="P65" s="19"/>
    </row>
    <row r="66" spans="13:16" ht="12.75">
      <c r="M66" s="19"/>
      <c r="O66" s="19"/>
      <c r="P66" s="19"/>
    </row>
    <row r="67" spans="3:16" s="49" customFormat="1" ht="18.75">
      <c r="C67" s="46">
        <f>C59-50000</f>
        <v>7448418</v>
      </c>
      <c r="D67" s="46">
        <f>D59-7000-8000-20000</f>
        <v>2972800</v>
      </c>
      <c r="E67" s="47"/>
      <c r="F67" s="47"/>
      <c r="G67" s="47"/>
      <c r="H67" s="47"/>
      <c r="I67" s="47"/>
      <c r="J67" s="47"/>
      <c r="K67" s="47"/>
      <c r="L67" s="47"/>
      <c r="M67" s="48"/>
      <c r="N67" s="47"/>
      <c r="O67" s="48"/>
      <c r="P67" s="48"/>
    </row>
    <row r="68" spans="13:16" ht="12.75">
      <c r="M68" s="19"/>
      <c r="O68" s="19"/>
      <c r="P68" s="19"/>
    </row>
    <row r="69" spans="13:16" ht="12.75">
      <c r="M69" s="19"/>
      <c r="O69" s="19"/>
      <c r="P69" s="19"/>
    </row>
    <row r="70" spans="13:16" ht="12.75">
      <c r="M70" s="19"/>
      <c r="O70" s="19"/>
      <c r="P70" s="19"/>
    </row>
    <row r="71" spans="13:16" ht="12.75">
      <c r="M71" s="19"/>
      <c r="O71" s="19"/>
      <c r="P71" s="19"/>
    </row>
    <row r="72" spans="13:16" ht="12.75">
      <c r="M72" s="19"/>
      <c r="O72" s="19"/>
      <c r="P72" s="19"/>
    </row>
    <row r="73" spans="13:16" ht="12.75">
      <c r="M73" s="19"/>
      <c r="O73" s="19"/>
      <c r="P73" s="19"/>
    </row>
    <row r="74" spans="13:16" ht="12.75">
      <c r="M74" s="19"/>
      <c r="O74" s="19"/>
      <c r="P74" s="19"/>
    </row>
    <row r="75" spans="13:16" ht="12.75">
      <c r="M75" s="19"/>
      <c r="O75" s="19"/>
      <c r="P75" s="19"/>
    </row>
    <row r="76" spans="13:16" ht="12.75">
      <c r="M76" s="19"/>
      <c r="O76" s="19"/>
      <c r="P76" s="19"/>
    </row>
    <row r="77" spans="13:16" ht="12.75">
      <c r="M77" s="19"/>
      <c r="O77" s="19"/>
      <c r="P77" s="19"/>
    </row>
    <row r="78" spans="13:16" ht="12.75">
      <c r="M78" s="19"/>
      <c r="O78" s="19"/>
      <c r="P78" s="19"/>
    </row>
    <row r="79" spans="13:16" ht="12.75">
      <c r="M79" s="19"/>
      <c r="O79" s="19"/>
      <c r="P79" s="19"/>
    </row>
    <row r="80" spans="13:16" ht="12.75">
      <c r="M80" s="19"/>
      <c r="O80" s="19"/>
      <c r="P80" s="19"/>
    </row>
    <row r="81" spans="13:16" ht="12.75">
      <c r="M81" s="19"/>
      <c r="O81" s="19"/>
      <c r="P81" s="19"/>
    </row>
    <row r="82" spans="13:16" ht="12.75">
      <c r="M82" s="19"/>
      <c r="O82" s="19"/>
      <c r="P82" s="19"/>
    </row>
    <row r="83" spans="13:16" ht="12.75">
      <c r="M83" s="19"/>
      <c r="O83" s="19"/>
      <c r="P83" s="19"/>
    </row>
    <row r="84" spans="13:16" ht="12.75">
      <c r="M84" s="19"/>
      <c r="O84" s="19"/>
      <c r="P84" s="19"/>
    </row>
    <row r="85" spans="13:16" ht="12.75">
      <c r="M85" s="19"/>
      <c r="O85" s="19"/>
      <c r="P85" s="19"/>
    </row>
    <row r="86" spans="13:16" ht="12.75">
      <c r="M86" s="19"/>
      <c r="O86" s="19"/>
      <c r="P86" s="19"/>
    </row>
    <row r="87" spans="13:16" ht="12.75">
      <c r="M87" s="19"/>
      <c r="O87" s="19"/>
      <c r="P87" s="19"/>
    </row>
    <row r="88" spans="13:16" ht="12.75">
      <c r="M88" s="19"/>
      <c r="O88" s="19"/>
      <c r="P88" s="19"/>
    </row>
    <row r="89" spans="13:16" ht="12.75">
      <c r="M89" s="19"/>
      <c r="O89" s="19"/>
      <c r="P89" s="19"/>
    </row>
    <row r="90" spans="13:16" ht="12.75">
      <c r="M90" s="19"/>
      <c r="O90" s="19"/>
      <c r="P90" s="19"/>
    </row>
    <row r="91" spans="13:16" ht="12.75">
      <c r="M91" s="19"/>
      <c r="O91" s="19"/>
      <c r="P91" s="19"/>
    </row>
    <row r="92" spans="13:16" ht="12.75">
      <c r="M92" s="19"/>
      <c r="O92" s="19"/>
      <c r="P92" s="19"/>
    </row>
    <row r="93" spans="13:16" ht="12.75">
      <c r="M93" s="19"/>
      <c r="O93" s="19"/>
      <c r="P93" s="19"/>
    </row>
    <row r="94" spans="13:16" ht="12.75">
      <c r="M94" s="19"/>
      <c r="O94" s="19"/>
      <c r="P94" s="19"/>
    </row>
    <row r="95" spans="13:16" ht="12.75">
      <c r="M95" s="19"/>
      <c r="O95" s="19"/>
      <c r="P95" s="19"/>
    </row>
    <row r="96" spans="13:16" ht="12.75">
      <c r="M96" s="19"/>
      <c r="O96" s="19"/>
      <c r="P96" s="19"/>
    </row>
    <row r="97" spans="13:16" ht="12.75">
      <c r="M97" s="19"/>
      <c r="O97" s="19"/>
      <c r="P97" s="19"/>
    </row>
  </sheetData>
  <sheetProtection/>
  <mergeCells count="20">
    <mergeCell ref="J16:J21"/>
    <mergeCell ref="L16:L21"/>
    <mergeCell ref="D18:D21"/>
    <mergeCell ref="E18:E21"/>
    <mergeCell ref="I16:I21"/>
    <mergeCell ref="F18:F21"/>
    <mergeCell ref="H16:H21"/>
    <mergeCell ref="G17:G21"/>
    <mergeCell ref="C16:F16"/>
    <mergeCell ref="C17:F17"/>
    <mergeCell ref="P15:P21"/>
    <mergeCell ref="N16:N21"/>
    <mergeCell ref="M15:M21"/>
    <mergeCell ref="O15:O21"/>
    <mergeCell ref="K16:K21"/>
    <mergeCell ref="A13:M13"/>
    <mergeCell ref="C18:C21"/>
    <mergeCell ref="C15:L15"/>
    <mergeCell ref="B15:B22"/>
    <mergeCell ref="A15:A22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2017-10-05T06:53:14Z</cp:lastPrinted>
  <dcterms:created xsi:type="dcterms:W3CDTF">2015-01-16T06:29:00Z</dcterms:created>
  <dcterms:modified xsi:type="dcterms:W3CDTF">2017-10-05T06:53:19Z</dcterms:modified>
  <cp:category/>
  <cp:version/>
  <cp:contentType/>
  <cp:contentStatus/>
</cp:coreProperties>
</file>