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5180" windowHeight="10770" activeTab="0"/>
  </bookViews>
  <sheets>
    <sheet name="Лист1" sheetId="1" r:id="rId1"/>
  </sheets>
  <definedNames>
    <definedName name="_xlnm.Print_Titles" localSheetId="0">'Лист1'!$12:$12</definedName>
  </definedNames>
  <calcPr fullCalcOnLoad="1"/>
</workbook>
</file>

<file path=xl/sharedStrings.xml><?xml version="1.0" encoding="utf-8"?>
<sst xmlns="http://schemas.openxmlformats.org/spreadsheetml/2006/main" count="338" uniqueCount="314">
  <si>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</si>
  <si>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</si>
  <si>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</si>
  <si>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1523034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</si>
  <si>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</si>
  <si>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</si>
  <si>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допомоги у зв`язку з вагітністю і пологами </t>
  </si>
  <si>
    <t>Надання допомоги на догляд за дитиною віком до 3 років </t>
  </si>
  <si>
    <t>Надання допомоги при народженні дитини </t>
  </si>
  <si>
    <t>Надання допомоги на дітей, над якими встановлено опіку чи піклування </t>
  </si>
  <si>
    <t>Надання допомоги на дітей одиноким матерям </t>
  </si>
  <si>
    <t>Надання тимчасової державної допомоги дітям </t>
  </si>
  <si>
    <t>1523046</t>
  </si>
  <si>
    <t>Надання допомоги при усиновленні дитини </t>
  </si>
  <si>
    <t>1523047</t>
  </si>
  <si>
    <t>Надання державної соціальної допомоги малозабезпеченим сім`ям </t>
  </si>
  <si>
    <t>1523016</t>
  </si>
  <si>
    <t>Надання субсидій населенню для відшкодування витрат на оплату житлово-комунальних послуг </t>
  </si>
  <si>
    <t>1523048</t>
  </si>
  <si>
    <t>Надання субсидій населенню для відшкодування витрат на придбання твердого та рідкого пічного побутового палива і скрапленого газу </t>
  </si>
  <si>
    <t>Забезпечення побутовим вугіллям окремих категорій населення </t>
  </si>
  <si>
    <t>Видатки на поховання учасників бойових дій та інвалідів війни </t>
  </si>
  <si>
    <t>Фінансове забезпечення нагородження відзнаками районної державної адміністрації та районної ради</t>
  </si>
  <si>
    <t>Надання адресної грошової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</si>
  <si>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</si>
  <si>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</si>
  <si>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соціальна допомога інвалідам з дитинства та дітям-інвалідам </t>
  </si>
  <si>
    <t>1523035</t>
  </si>
  <si>
    <t xml:space="preserve">Відділ з питань культури і туризму  районної державної адміністрації </t>
  </si>
  <si>
    <t>2400000</t>
  </si>
  <si>
    <t>2410000</t>
  </si>
  <si>
    <t>2414030</t>
  </si>
  <si>
    <t>2414060</t>
  </si>
  <si>
    <t>2414070</t>
  </si>
  <si>
    <t>2414090</t>
  </si>
  <si>
    <t>2414100</t>
  </si>
  <si>
    <t>2417213</t>
  </si>
  <si>
    <t>Підтримка книговидання </t>
  </si>
  <si>
    <t>5300000</t>
  </si>
  <si>
    <t>5310000</t>
  </si>
  <si>
    <t>5317330</t>
  </si>
  <si>
    <t>7600000</t>
  </si>
  <si>
    <t>7610000</t>
  </si>
  <si>
    <t>7618010</t>
  </si>
  <si>
    <t>7618200</t>
  </si>
  <si>
    <t>7618410</t>
  </si>
  <si>
    <t>7618430</t>
  </si>
  <si>
    <t>комуна-льні послуги та енерго-носії</t>
  </si>
  <si>
    <t>спожи-вання</t>
  </si>
  <si>
    <t>за головними розпорядниками коштів</t>
  </si>
  <si>
    <t>грн.</t>
  </si>
  <si>
    <t>Код типової відомчої класифікації видатків</t>
  </si>
  <si>
    <t>Видатки загального фонду</t>
  </si>
  <si>
    <t>Всього</t>
  </si>
  <si>
    <t>з них:</t>
  </si>
  <si>
    <t>оплата праці</t>
  </si>
  <si>
    <t>Видатки спеціального фонду</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</si>
  <si>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</si>
  <si>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</si>
  <si>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</si>
  <si>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</si>
  <si>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01</t>
  </si>
  <si>
    <t>010116</t>
  </si>
  <si>
    <t>250404</t>
  </si>
  <si>
    <t>Інші видатки </t>
  </si>
  <si>
    <t>03</t>
  </si>
  <si>
    <t>080101</t>
  </si>
  <si>
    <t>081002</t>
  </si>
  <si>
    <t>081009</t>
  </si>
  <si>
    <t>Забезпечення централізованих заходів з лікування хворих на цукровий та нецукровий діабет </t>
  </si>
  <si>
    <t>090212</t>
  </si>
  <si>
    <t>091101</t>
  </si>
  <si>
    <t>091102</t>
  </si>
  <si>
    <t>Програми і заходи центрів соціальних служб для сім`ї, дітей та молоді </t>
  </si>
  <si>
    <t>091103</t>
  </si>
  <si>
    <t>091104</t>
  </si>
  <si>
    <t>091107</t>
  </si>
  <si>
    <t>100203</t>
  </si>
  <si>
    <t>Благоустрій міст, сіл, селищ </t>
  </si>
  <si>
    <t>120201</t>
  </si>
  <si>
    <t>130102</t>
  </si>
  <si>
    <t>130203</t>
  </si>
  <si>
    <t>130204</t>
  </si>
  <si>
    <t>150101</t>
  </si>
  <si>
    <t>180404</t>
  </si>
  <si>
    <t>210105</t>
  </si>
  <si>
    <t>Видатки на запобігання та ліквідацію надзвичайних ситуацій та наслідків стихійного лиха </t>
  </si>
  <si>
    <t>10</t>
  </si>
  <si>
    <t>Відділ  освіти і науки районної державної адміністрації.</t>
  </si>
  <si>
    <t>070201</t>
  </si>
  <si>
    <t>070401</t>
  </si>
  <si>
    <t>070802</t>
  </si>
  <si>
    <t>070804</t>
  </si>
  <si>
    <t>070805</t>
  </si>
  <si>
    <t>070808</t>
  </si>
  <si>
    <t>15</t>
  </si>
  <si>
    <t>070303</t>
  </si>
  <si>
    <t>Дитячі будинки (в т. ч. сімейного типу, прийомні сім`ї) </t>
  </si>
  <si>
    <t>090201</t>
  </si>
  <si>
    <t>090202</t>
  </si>
  <si>
    <t>090203</t>
  </si>
  <si>
    <t>090204</t>
  </si>
  <si>
    <t>090205</t>
  </si>
  <si>
    <t>090207</t>
  </si>
  <si>
    <t>090208</t>
  </si>
  <si>
    <t>090209</t>
  </si>
  <si>
    <t>090210</t>
  </si>
  <si>
    <t>090211</t>
  </si>
  <si>
    <t>090214</t>
  </si>
  <si>
    <t>Пільги окремим категоріям громадян з послуг зв`язку </t>
  </si>
  <si>
    <t>090215</t>
  </si>
  <si>
    <t>Пільги багатодітним сім`ям на житлово-комунальні послуги </t>
  </si>
  <si>
    <t>090216</t>
  </si>
  <si>
    <t>Пільги багатодітним сім`ям на придбання твердого палива та скрапленого газу </t>
  </si>
  <si>
    <t>090302</t>
  </si>
  <si>
    <t>090303</t>
  </si>
  <si>
    <t>090304</t>
  </si>
  <si>
    <t>090305</t>
  </si>
  <si>
    <t>090306</t>
  </si>
  <si>
    <t>090307</t>
  </si>
  <si>
    <t>090308</t>
  </si>
  <si>
    <t>090401</t>
  </si>
  <si>
    <t>090405</t>
  </si>
  <si>
    <t>090406</t>
  </si>
  <si>
    <t>090411</t>
  </si>
  <si>
    <t>090412</t>
  </si>
  <si>
    <t>090417</t>
  </si>
  <si>
    <t>091204</t>
  </si>
  <si>
    <t>091205</t>
  </si>
  <si>
    <t>091209</t>
  </si>
  <si>
    <t>091300</t>
  </si>
  <si>
    <t>170102</t>
  </si>
  <si>
    <t>Компенсаційні виплати на пільговий проїзд автомобільним транспортом окремим категоріям громадян </t>
  </si>
  <si>
    <t>24</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</si>
  <si>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</si>
  <si>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</si>
  <si>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</si>
  <si>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</si>
  <si>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</si>
  <si>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</si>
  <si>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</si>
  <si>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</si>
  <si>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</si>
  <si>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</si>
  <si>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</si>
  <si>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</si>
  <si>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120300</t>
  </si>
  <si>
    <t>53</t>
  </si>
  <si>
    <t>160903</t>
  </si>
  <si>
    <t>76</t>
  </si>
  <si>
    <t>Фінансовий орган  (в частині  міжбюджетних трансфертів, резервного фонду)</t>
  </si>
  <si>
    <t>250102</t>
  </si>
  <si>
    <t>Резервний фонд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</si>
  <si>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</si>
  <si>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</si>
  <si>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250352</t>
  </si>
  <si>
    <t>Субвенція на проведення видатків місцевих бюджетів, що враховуються при визначенні обсягу міжбюджетних трансфертів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</si>
  <si>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</si>
  <si>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</si>
  <si>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Всього видатків</t>
  </si>
  <si>
    <t>до рішення Чернігівської районної ради</t>
  </si>
  <si>
    <t xml:space="preserve">КПКВК
місцевих бюджетів (7 знаків групування:  за ГРК, відповід. вик., програма/ підпрограма)
</t>
  </si>
  <si>
    <t>Найменування програми/підпрограми видатків та кредитування місцевих бюджетів</t>
  </si>
  <si>
    <t>Районна рада (виконавчий апарат)</t>
  </si>
  <si>
    <t>0100000</t>
  </si>
  <si>
    <t>0110000</t>
  </si>
  <si>
    <t>0110060</t>
  </si>
  <si>
    <t>0118600</t>
  </si>
  <si>
    <t>0118601</t>
  </si>
  <si>
    <t>0118602</t>
  </si>
  <si>
    <t>Збереження документів, які не належать до Національного архівного фонду України</t>
  </si>
  <si>
    <t xml:space="preserve">Відшкодування втрат депутатам  районної ради за дні перебування на пленарних засіданнях та сесіях районної ради  </t>
  </si>
  <si>
    <t xml:space="preserve">Районна державна адміністрація </t>
  </si>
  <si>
    <t>0300000</t>
  </si>
  <si>
    <t>0310000</t>
  </si>
  <si>
    <t xml:space="preserve">Багатопрофільна стаціонарна медична допомога населенню </t>
  </si>
  <si>
    <t>Пільгове медичне обслуговування осіб, які постраждали внаслідок Чорнобильської катастрофи </t>
  </si>
  <si>
    <t>Центри соціальних служб для сім`ї, дітей та молоді </t>
  </si>
  <si>
    <t>Заходи державної політики з питань молоді</t>
  </si>
  <si>
    <t>Заходи державної політики із забезпечення рівних прав та можливостей жінок та чоловіків</t>
  </si>
  <si>
    <t>Заходи державної політики з питань сім'ї</t>
  </si>
  <si>
    <t>Підтримка періодичних видань (газет та журналів)</t>
  </si>
  <si>
    <t>Проведення навчально-тренувальних зборів і змагань з олімпійських видів спорту</t>
  </si>
  <si>
    <t>Фінансова підтримка дитячо-юнацьких спортивних шкіл фізкультурно-спортивних товариств</t>
  </si>
  <si>
    <t>Фінансова підтримка на утримання регіональних рад фізкультурно-спортивного товариства  «Колос»</t>
  </si>
  <si>
    <t>Реалізація заходів щодо інвестиційного розвитку території</t>
  </si>
  <si>
    <t>Сприяння розвитку малого та середнього підприємництва</t>
  </si>
  <si>
    <t>1000000</t>
  </si>
  <si>
    <t>1010000</t>
  </si>
  <si>
    <t>1011020</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</si>
  <si>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</si>
  <si>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0313140</t>
  </si>
  <si>
    <t>0313133</t>
  </si>
  <si>
    <t>0313134</t>
  </si>
  <si>
    <t>0316060</t>
  </si>
  <si>
    <t>0315011</t>
  </si>
  <si>
    <t>0317440</t>
  </si>
  <si>
    <t>0318600</t>
  </si>
  <si>
    <t>1011100</t>
  </si>
  <si>
    <t>Надання позашкільної освіти позашкільними закладами освіти, заходи із позашкільної роботи з дітьми</t>
  </si>
  <si>
    <t>1011170</t>
  </si>
  <si>
    <t xml:space="preserve">Методичне забезпечення діяльності навчальних закладів та інші заходи в галузі освіти </t>
  </si>
  <si>
    <t>1011190</t>
  </si>
  <si>
    <t xml:space="preserve">Централізоване ведення бухгалтерського обліку </t>
  </si>
  <si>
    <t>1011200</t>
  </si>
  <si>
    <t xml:space="preserve">Здійснення  централізованого господарського обслуговування </t>
  </si>
  <si>
    <t>1011260</t>
  </si>
  <si>
    <t>Надання допомоги дітям-сиротам та дітям, позбавленим батьківського піклування, яким виповнюється 18 років</t>
  </si>
  <si>
    <t>Організаційне, інформаційно-аналітичне та матеріально-технічне забезпечення діяльності районної ради</t>
  </si>
  <si>
    <t>0313050</t>
  </si>
  <si>
    <t>1510000</t>
  </si>
  <si>
    <t>1511070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</si>
  <si>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</si>
  <si>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1523031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</si>
  <si>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</si>
  <si>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</si>
  <si>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Додаток 3-1</t>
  </si>
  <si>
    <t>0312010</t>
  </si>
  <si>
    <t>0312800</t>
  </si>
  <si>
    <t>0312260</t>
  </si>
  <si>
    <t>Інші заходи в галузі охорони здоров`я </t>
  </si>
  <si>
    <t>2414800</t>
  </si>
  <si>
    <t>2417210</t>
  </si>
  <si>
    <t>Підтримка засобів масової інформації </t>
  </si>
  <si>
    <t>Програми в галузі сільського господарства, лісового господарства, рибальства та мисливства</t>
  </si>
  <si>
    <t>Управління агропромислового комплексу, сільського господарства та продовольства</t>
  </si>
  <si>
    <t>Управління   соціального захисту населення районної державної адміністрації</t>
  </si>
  <si>
    <t>Управління  соціального захисту населення районної державної адміністрації</t>
  </si>
  <si>
    <t>1513100</t>
  </si>
  <si>
    <t>1513104</t>
  </si>
  <si>
    <t>1513181</t>
  </si>
  <si>
    <t>1513180</t>
  </si>
  <si>
    <t>Надання соціальних гарантій інвалідам, фізичним особам, які надають соціальні послуги громадян похилого віку, інвалідам, дітям-інвалідам, хворим, які не здатні до самообслуговування і потребують сторонньої допомоги</t>
  </si>
  <si>
    <t>1513202</t>
  </si>
  <si>
    <t>1513200</t>
  </si>
  <si>
    <t xml:space="preserve">Соціальний захист ветеранів війни і праці </t>
  </si>
  <si>
    <t>1513040</t>
  </si>
  <si>
    <t>1513049</t>
  </si>
  <si>
    <t>1513041</t>
  </si>
  <si>
    <t>1513042</t>
  </si>
  <si>
    <t>1513010</t>
  </si>
  <si>
    <t>Надання пільг та житлових субсидійнаселенню на оплату</t>
  </si>
  <si>
    <t>1513011</t>
  </si>
  <si>
    <t>0313130</t>
  </si>
  <si>
    <t>Здійснення соціальної роботи з вразливими категоріями населення</t>
  </si>
  <si>
    <t>0317210</t>
  </si>
  <si>
    <t>Підтримка засобів масової інформації</t>
  </si>
  <si>
    <t>0317212</t>
  </si>
  <si>
    <t>0315010</t>
  </si>
  <si>
    <t>Проведення спортивної роботи в регіоні</t>
  </si>
  <si>
    <t>0315020</t>
  </si>
  <si>
    <t>Діяльність закладів фізичної культури і спорту</t>
  </si>
  <si>
    <t>0315023</t>
  </si>
  <si>
    <t>0315030</t>
  </si>
  <si>
    <t>Фінансова підтримка фізкультурно-спортивного руху</t>
  </si>
  <si>
    <t>0315033</t>
  </si>
  <si>
    <t>0318601</t>
  </si>
  <si>
    <t xml:space="preserve"> </t>
  </si>
  <si>
    <r>
      <t xml:space="preserve">Надання пільг </t>
    </r>
    <r>
      <rPr>
        <sz val="10"/>
        <rFont val="Times New Roman"/>
        <family val="1"/>
      </rPr>
      <t>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t>
    </r>
  </si>
  <si>
    <t>1513012</t>
  </si>
  <si>
    <t>1513013</t>
  </si>
  <si>
    <r>
      <t xml:space="preserve">Надання пільг </t>
    </r>
    <r>
      <rPr>
        <sz val="10"/>
        <rFont val="Times New Roman"/>
        <family val="1"/>
      </rPr>
      <t>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t>
    </r>
  </si>
  <si>
    <t xml:space="preserve">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послугивиконанням службових обов'язків, непрацездатним членам сімей, які перебували на їх утриманні, на придбання твердого палива</t>
  </si>
  <si>
    <t>Надання пільг та субсидій населенню на придбання твердого та рідкого пічного побутового палива і скрапленого газу</t>
  </si>
  <si>
    <t>1513020</t>
  </si>
  <si>
    <t>1513014</t>
  </si>
  <si>
    <t>1513015</t>
  </si>
  <si>
    <t>1513021</t>
  </si>
  <si>
    <t>1513022</t>
  </si>
  <si>
    <t>1513024</t>
  </si>
  <si>
    <t>1513023</t>
  </si>
  <si>
    <t>1513025</t>
  </si>
  <si>
    <t>1513026</t>
  </si>
  <si>
    <t>1513027</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</si>
  <si>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</si>
  <si>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оплатуелектроенергії, природного і скрапленого газу, на побутові потреби, твердого і рідкого пічного побутового палива, послуг тепло, водопостачачання і водовідведення, квартирної плати, вивезення побутового сміття та рідких нечистот) та та компенсації за пільговий прїзд окремих категорій громадян</t>
  </si>
  <si>
    <t>1513033</t>
  </si>
  <si>
    <t xml:space="preserve">Надання допомоги сімям з дітьми, малозабезпеченим сімям,інвалідам з дитинства та тимчасової допомоги дітям </t>
  </si>
  <si>
    <t>1513043</t>
  </si>
  <si>
    <t>1513044</t>
  </si>
  <si>
    <t>1513045</t>
  </si>
  <si>
    <t>1513090</t>
  </si>
  <si>
    <t>Надання соціальних та реабілітаційних послуг громадянам похилого віку, інвалідам, дітям інвалідам в установах соціального обслуговування</t>
  </si>
  <si>
    <t>1513400</t>
  </si>
  <si>
    <t xml:space="preserve">Інші видатки на соціальний захист населення </t>
  </si>
  <si>
    <t>0313131</t>
  </si>
  <si>
    <t>0313132</t>
  </si>
  <si>
    <t>0316310</t>
  </si>
  <si>
    <t xml:space="preserve">   </t>
  </si>
  <si>
    <t>0316650</t>
  </si>
  <si>
    <t>Утримання та розвиток інфраструктури доріг</t>
  </si>
  <si>
    <t>0319140</t>
  </si>
  <si>
    <t>Інша діяльність у сфері охорони навколишнього природного середовища </t>
  </si>
  <si>
    <t>070807</t>
  </si>
  <si>
    <t>1011240</t>
  </si>
  <si>
    <t>Забезпечення навчальних закладів сучасними технічними засобами навчання з природничо-математичних і технологічних дисциплін</t>
  </si>
  <si>
    <t>1016310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</si>
  <si>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</si>
  <si>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Орган у справах дітей</t>
  </si>
  <si>
    <t>2013111</t>
  </si>
  <si>
    <t>2013112</t>
  </si>
  <si>
    <t>Заходи державної політики з питань дітей та їх соціального захисту</t>
  </si>
  <si>
    <t>5317612</t>
  </si>
  <si>
    <t>Охорона і раціональне використання земель </t>
  </si>
  <si>
    <t>080800</t>
  </si>
  <si>
    <t>Центри первинної медичної (медико-санітарної) допомоги</t>
  </si>
  <si>
    <t>0312180</t>
  </si>
  <si>
    <t xml:space="preserve">Розподіл видатків районного бюджету на 2014 рік  </t>
  </si>
  <si>
    <t>"Про районний бюджет на 2014 рік"</t>
  </si>
  <si>
    <t>комунальні послуги та енергоносії</t>
  </si>
  <si>
    <t>31січня 2014 року</t>
  </si>
  <si>
    <t>Керуючий справами виконавчого</t>
  </si>
  <si>
    <t xml:space="preserve">апарату районної ради </t>
  </si>
  <si>
    <t>І.В.Кудрик</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</si>
</sst>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0">
    <font>
      <sz val="10"/>
      <name val="Arial Cyr"/>
      <family val="0"/>
    </font>
    <font>
      <sz val="12"/>
      <name val="Times New Roman"/>
      <family val="1"/>
    </font>
    <font>
      <sz val="10"/>
      <name val="Helv"/>
      <family val="0"/>
    </font>
    <font>
      <sz val="14"/>
      <name val="Times New Roman"/>
      <family val="1"/>
    </font>
    <font>
      <b/>
      <sz val="12"/>
      <name val="Times New Roman"/>
      <family val="1"/>
    </font>
    <font>
      <b/>
      <sz val="14"/>
      <name val="Times New Roman"/>
      <family val="1"/>
    </font>
    <font>
      <b/>
      <sz val="12"/>
      <name val="Times New Roman Cyr"/>
      <family val="1"/>
    </font>
    <font>
      <b/>
      <sz val="14"/>
      <name val="Times New Roman Cyr"/>
      <family val="1"/>
    </font>
    <font>
      <b/>
      <sz val="12"/>
      <color indexed="8"/>
      <name val="Times New Roman Cyr"/>
      <family val="1"/>
    </font>
    <font>
      <sz val="12"/>
      <color indexed="8"/>
      <name val="Times New Roman"/>
      <family val="1"/>
    </font>
    <font>
      <b/>
      <sz val="11"/>
      <name val="Times New Roman"/>
      <family val="1"/>
    </font>
    <font>
      <sz val="10"/>
      <color indexed="8"/>
      <name val="Times New Roman"/>
      <family val="1"/>
    </font>
    <font>
      <sz val="10"/>
      <name val="Times New Roman"/>
      <family val="1"/>
    </font>
    <font>
      <b/>
      <sz val="12"/>
      <color indexed="8"/>
      <name val="Times New Roman"/>
      <family val="1"/>
    </font>
    <font>
      <b/>
      <sz val="8"/>
      <name val="Times New Roman Cyr"/>
      <family val="0"/>
    </font>
    <font>
      <b/>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64">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5" fillId="0" borderId="0" xfId="0" applyFont="1" applyAlignment="1">
      <alignment horizontal="left"/>
    </xf>
    <xf numFmtId="0" fontId="5" fillId="0" borderId="0" xfId="0" applyFont="1" applyAlignment="1">
      <alignment/>
    </xf>
    <xf numFmtId="0" fontId="6" fillId="0" borderId="10" xfId="0" applyFont="1" applyBorder="1" applyAlignment="1">
      <alignment horizontal="center" vertical="center" wrapText="1"/>
    </xf>
    <xf numFmtId="0" fontId="6" fillId="0" borderId="10" xfId="0" applyFont="1" applyBorder="1" applyAlignment="1">
      <alignment horizontal="centerContinuous" vertical="center" wrapText="1"/>
    </xf>
    <xf numFmtId="0" fontId="8" fillId="0" borderId="10" xfId="0" applyFont="1" applyBorder="1" applyAlignment="1">
      <alignment horizontal="center" vertical="center" wrapText="1"/>
    </xf>
    <xf numFmtId="2" fontId="4" fillId="33" borderId="11" xfId="0" applyNumberFormat="1" applyFont="1" applyFill="1" applyBorder="1" applyAlignment="1">
      <alignment horizontal="center" vertical="center"/>
    </xf>
    <xf numFmtId="2" fontId="4" fillId="0" borderId="10" xfId="0" applyNumberFormat="1" applyFont="1" applyBorder="1" applyAlignment="1">
      <alignment horizontal="center" vertical="center"/>
    </xf>
    <xf numFmtId="2" fontId="4" fillId="33" borderId="10" xfId="0" applyNumberFormat="1" applyFont="1" applyFill="1" applyBorder="1" applyAlignment="1">
      <alignment horizontal="center" vertical="center"/>
    </xf>
    <xf numFmtId="2" fontId="1" fillId="0" borderId="10" xfId="0" applyNumberFormat="1" applyFont="1" applyBorder="1" applyAlignment="1">
      <alignment horizontal="center" vertical="center"/>
    </xf>
    <xf numFmtId="2" fontId="1" fillId="33" borderId="10" xfId="0" applyNumberFormat="1" applyFont="1" applyFill="1" applyBorder="1" applyAlignment="1">
      <alignment horizontal="center" vertical="center"/>
    </xf>
    <xf numFmtId="2" fontId="4" fillId="33" borderId="10" xfId="0" applyNumberFormat="1" applyFont="1" applyFill="1" applyBorder="1" applyAlignment="1">
      <alignment horizontal="center"/>
    </xf>
    <xf numFmtId="2" fontId="1" fillId="33" borderId="12" xfId="0" applyNumberFormat="1" applyFont="1" applyFill="1" applyBorder="1" applyAlignment="1">
      <alignment horizontal="center" vertical="center"/>
    </xf>
    <xf numFmtId="2" fontId="1" fillId="33" borderId="11" xfId="0" applyNumberFormat="1" applyFont="1" applyFill="1" applyBorder="1" applyAlignment="1">
      <alignment horizontal="center" vertical="center"/>
    </xf>
    <xf numFmtId="2" fontId="1" fillId="33" borderId="13"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10" xfId="0" applyFont="1" applyFill="1" applyBorder="1" applyAlignment="1" quotePrefix="1">
      <alignment horizontal="center" vertical="center"/>
    </xf>
    <xf numFmtId="49" fontId="4"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2" fillId="0" borderId="10" xfId="0" applyFont="1" applyFill="1" applyBorder="1" applyAlignment="1">
      <alignment vertical="center" wrapText="1"/>
    </xf>
    <xf numFmtId="0" fontId="11"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0" xfId="0" applyFont="1" applyFill="1" applyBorder="1" applyAlignment="1">
      <alignment/>
    </xf>
    <xf numFmtId="0" fontId="12" fillId="0" borderId="10" xfId="0" applyFont="1" applyFill="1" applyBorder="1" applyAlignment="1">
      <alignment horizontal="left" vertical="center" wrapText="1"/>
    </xf>
    <xf numFmtId="2" fontId="1" fillId="0" borderId="10" xfId="0" applyNumberFormat="1" applyFont="1" applyFill="1" applyBorder="1" applyAlignment="1">
      <alignment horizontal="center" vertical="center"/>
    </xf>
    <xf numFmtId="0" fontId="1" fillId="0" borderId="0" xfId="0" applyFont="1" applyFill="1" applyAlignment="1">
      <alignment/>
    </xf>
    <xf numFmtId="0" fontId="8" fillId="33" borderId="10" xfId="0" applyFont="1" applyFill="1" applyBorder="1" applyAlignment="1">
      <alignment horizontal="center" vertical="center" wrapText="1"/>
    </xf>
    <xf numFmtId="0" fontId="4" fillId="0" borderId="10" xfId="0" applyFont="1" applyFill="1" applyBorder="1" applyAlignment="1" quotePrefix="1">
      <alignment horizontal="center" vertical="center"/>
    </xf>
    <xf numFmtId="0" fontId="4" fillId="0" borderId="10" xfId="0" applyFont="1" applyFill="1" applyBorder="1" applyAlignment="1">
      <alignment vertical="center" wrapText="1"/>
    </xf>
    <xf numFmtId="2" fontId="4" fillId="0" borderId="10" xfId="0" applyNumberFormat="1" applyFont="1" applyFill="1" applyBorder="1" applyAlignment="1">
      <alignment horizontal="center" vertical="center"/>
    </xf>
    <xf numFmtId="0" fontId="9" fillId="0" borderId="10" xfId="0" applyFont="1" applyFill="1" applyBorder="1" applyAlignment="1">
      <alignment wrapText="1"/>
    </xf>
    <xf numFmtId="0" fontId="1" fillId="0" borderId="10" xfId="0" applyFont="1" applyFill="1" applyBorder="1" applyAlignment="1">
      <alignment horizontal="center" vertical="center"/>
    </xf>
    <xf numFmtId="0" fontId="4" fillId="0" borderId="10" xfId="0" applyFont="1" applyFill="1" applyBorder="1" applyAlignment="1">
      <alignment/>
    </xf>
    <xf numFmtId="2" fontId="4" fillId="0" borderId="10" xfId="0" applyNumberFormat="1" applyFont="1" applyFill="1" applyBorder="1" applyAlignment="1">
      <alignment horizontal="center"/>
    </xf>
    <xf numFmtId="0" fontId="5" fillId="0" borderId="0" xfId="0" applyFont="1" applyFill="1" applyAlignment="1">
      <alignment/>
    </xf>
    <xf numFmtId="0" fontId="4" fillId="0" borderId="0" xfId="0" applyFont="1" applyAlignment="1">
      <alignment/>
    </xf>
    <xf numFmtId="0" fontId="13"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2" fontId="2" fillId="0" borderId="0" xfId="0" applyNumberFormat="1" applyFont="1" applyFill="1" applyBorder="1" applyAlignment="1">
      <alignment/>
    </xf>
    <xf numFmtId="2" fontId="2" fillId="0" borderId="0" xfId="0" applyNumberFormat="1" applyFont="1" applyBorder="1" applyAlignment="1">
      <alignment/>
    </xf>
    <xf numFmtId="0" fontId="5" fillId="0" borderId="0" xfId="0" applyFont="1" applyFill="1" applyBorder="1" applyAlignment="1">
      <alignment/>
    </xf>
    <xf numFmtId="49" fontId="1" fillId="34" borderId="10" xfId="0" applyNumberFormat="1" applyFont="1" applyFill="1" applyBorder="1" applyAlignment="1">
      <alignment horizontal="center" vertical="center"/>
    </xf>
    <xf numFmtId="0" fontId="1" fillId="34" borderId="10" xfId="0" applyFont="1" applyFill="1" applyBorder="1" applyAlignment="1" quotePrefix="1">
      <alignment horizontal="center" vertical="center"/>
    </xf>
    <xf numFmtId="0" fontId="1" fillId="34" borderId="10" xfId="0" applyFont="1" applyFill="1" applyBorder="1" applyAlignment="1">
      <alignment vertical="center" wrapText="1"/>
    </xf>
    <xf numFmtId="2" fontId="1" fillId="34" borderId="10" xfId="0" applyNumberFormat="1" applyFont="1" applyFill="1" applyBorder="1" applyAlignment="1">
      <alignment horizontal="center" vertical="center"/>
    </xf>
    <xf numFmtId="0" fontId="1" fillId="34" borderId="0" xfId="0" applyFont="1" applyFill="1" applyAlignment="1">
      <alignment/>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0" borderId="0" xfId="0" applyFont="1" applyAlignment="1">
      <alignment horizontal="center"/>
    </xf>
    <xf numFmtId="0" fontId="3" fillId="0" borderId="0" xfId="0" applyFont="1" applyAlignment="1">
      <alignment horizontal="center"/>
    </xf>
    <xf numFmtId="0" fontId="5" fillId="0" borderId="10" xfId="0" applyFont="1" applyBorder="1" applyAlignment="1">
      <alignment horizontal="center" vertical="center" wrapText="1"/>
    </xf>
    <xf numFmtId="49" fontId="14" fillId="0" borderId="12" xfId="0" applyNumberFormat="1" applyFont="1" applyBorder="1" applyAlignment="1" applyProtection="1">
      <alignment horizontal="center" vertical="center" wrapText="1"/>
      <protection locked="0"/>
    </xf>
    <xf numFmtId="49" fontId="14" fillId="0" borderId="13" xfId="0" applyNumberFormat="1" applyFont="1" applyBorder="1" applyAlignment="1" applyProtection="1">
      <alignment horizontal="center" vertical="center" wrapText="1"/>
      <protection locked="0"/>
    </xf>
    <xf numFmtId="49" fontId="14" fillId="0" borderId="11" xfId="0" applyNumberFormat="1" applyFont="1" applyBorder="1" applyAlignment="1" applyProtection="1">
      <alignment horizontal="center" vertical="center" wrapText="1"/>
      <protection locked="0"/>
    </xf>
    <xf numFmtId="0" fontId="15" fillId="0" borderId="10" xfId="0" applyFont="1" applyBorder="1" applyAlignment="1">
      <alignment horizontal="center" vertical="center" wrapText="1"/>
    </xf>
    <xf numFmtId="0" fontId="7" fillId="0" borderId="10" xfId="0" applyFont="1" applyBorder="1" applyAlignment="1" applyProtection="1">
      <alignment horizontal="center" vertical="center" wrapText="1"/>
      <protection locked="0"/>
    </xf>
    <xf numFmtId="0" fontId="3" fillId="0" borderId="0" xfId="0" applyFont="1" applyFill="1" applyAlignment="1">
      <alignment horizontal="left"/>
    </xf>
    <xf numFmtId="0" fontId="3" fillId="0" borderId="0" xfId="0" applyFont="1" applyFill="1" applyAlignment="1">
      <alignment/>
    </xf>
    <xf numFmtId="0" fontId="3" fillId="0" borderId="0" xfId="0" applyFont="1" applyAlignment="1">
      <alignment horizontal="left"/>
    </xf>
    <xf numFmtId="0" fontId="3"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4"/>
  <sheetViews>
    <sheetView tabSelected="1" view="pageBreakPreview" zoomScale="70" zoomScaleNormal="75" zoomScaleSheetLayoutView="70" zoomScalePageLayoutView="0" workbookViewId="0" topLeftCell="A1">
      <pane xSplit="3" ySplit="12" topLeftCell="D129" activePane="bottomRight" state="frozen"/>
      <selection pane="topLeft" activeCell="A1" sqref="A1"/>
      <selection pane="topRight" activeCell="D1" sqref="D1"/>
      <selection pane="bottomLeft" activeCell="A13" sqref="A13"/>
      <selection pane="bottomRight" activeCell="J133" sqref="I133:J133"/>
    </sheetView>
  </sheetViews>
  <sheetFormatPr defaultColWidth="9.00390625" defaultRowHeight="12.75"/>
  <cols>
    <col min="1" max="1" width="11.875" style="1" customWidth="1"/>
    <col min="2" max="2" width="9.00390625" style="1" customWidth="1"/>
    <col min="3" max="3" width="74.625" style="1" customWidth="1"/>
    <col min="4" max="4" width="15.25390625" style="1" customWidth="1"/>
    <col min="5" max="5" width="13.875" style="1" customWidth="1"/>
    <col min="6" max="6" width="15.75390625" style="1" customWidth="1"/>
    <col min="7" max="8" width="13.125" style="1" customWidth="1"/>
    <col min="9" max="9" width="11.875" style="1" bestFit="1" customWidth="1"/>
    <col min="10" max="10" width="10.875" style="1" customWidth="1"/>
    <col min="11" max="11" width="14.00390625" style="1" customWidth="1"/>
    <col min="12" max="12" width="13.25390625" style="1" customWidth="1"/>
    <col min="13" max="14" width="15.75390625" style="1" customWidth="1"/>
    <col min="15" max="15" width="14.625" style="1" customWidth="1"/>
    <col min="16" max="16384" width="9.125" style="1" customWidth="1"/>
  </cols>
  <sheetData>
    <row r="1" ht="15.75">
      <c r="K1" s="1" t="s">
        <v>216</v>
      </c>
    </row>
    <row r="2" ht="15.75">
      <c r="K2" s="1" t="s">
        <v>160</v>
      </c>
    </row>
    <row r="3" ht="15.75">
      <c r="K3" s="1" t="s">
        <v>310</v>
      </c>
    </row>
    <row r="4" ht="15.75">
      <c r="K4" s="1" t="s">
        <v>308</v>
      </c>
    </row>
    <row r="6" spans="2:14" ht="18.75">
      <c r="B6" s="52" t="s">
        <v>307</v>
      </c>
      <c r="C6" s="53"/>
      <c r="D6" s="53"/>
      <c r="E6" s="53"/>
      <c r="F6" s="53"/>
      <c r="G6" s="53"/>
      <c r="H6" s="53"/>
      <c r="I6" s="53"/>
      <c r="J6" s="53"/>
      <c r="K6" s="53"/>
      <c r="L6" s="53"/>
      <c r="M6" s="53"/>
      <c r="N6" s="53"/>
    </row>
    <row r="7" spans="2:14" ht="18.75">
      <c r="B7" s="52" t="s">
        <v>49</v>
      </c>
      <c r="C7" s="53"/>
      <c r="D7" s="53"/>
      <c r="E7" s="53"/>
      <c r="F7" s="53"/>
      <c r="G7" s="53"/>
      <c r="H7" s="53"/>
      <c r="I7" s="53"/>
      <c r="J7" s="53"/>
      <c r="K7" s="53"/>
      <c r="L7" s="53"/>
      <c r="M7" s="53"/>
      <c r="N7" s="53"/>
    </row>
    <row r="8" ht="15.75">
      <c r="N8" s="2" t="s">
        <v>50</v>
      </c>
    </row>
    <row r="9" spans="1:14" ht="17.25" customHeight="1">
      <c r="A9" s="55" t="s">
        <v>161</v>
      </c>
      <c r="B9" s="58" t="s">
        <v>51</v>
      </c>
      <c r="C9" s="59" t="s">
        <v>162</v>
      </c>
      <c r="D9" s="54" t="s">
        <v>52</v>
      </c>
      <c r="E9" s="54"/>
      <c r="F9" s="54"/>
      <c r="G9" s="54" t="s">
        <v>56</v>
      </c>
      <c r="H9" s="54"/>
      <c r="I9" s="54"/>
      <c r="J9" s="54"/>
      <c r="K9" s="54"/>
      <c r="L9" s="54"/>
      <c r="M9" s="54"/>
      <c r="N9" s="50" t="s">
        <v>60</v>
      </c>
    </row>
    <row r="10" spans="1:14" ht="18.75" customHeight="1">
      <c r="A10" s="56"/>
      <c r="B10" s="58"/>
      <c r="C10" s="59"/>
      <c r="D10" s="54" t="s">
        <v>53</v>
      </c>
      <c r="E10" s="54" t="s">
        <v>54</v>
      </c>
      <c r="F10" s="54"/>
      <c r="G10" s="54" t="s">
        <v>53</v>
      </c>
      <c r="H10" s="54" t="s">
        <v>48</v>
      </c>
      <c r="I10" s="54" t="s">
        <v>54</v>
      </c>
      <c r="J10" s="54"/>
      <c r="K10" s="54" t="s">
        <v>57</v>
      </c>
      <c r="L10" s="54" t="s">
        <v>54</v>
      </c>
      <c r="M10" s="54"/>
      <c r="N10" s="50"/>
    </row>
    <row r="11" spans="1:14" ht="138.75" customHeight="1">
      <c r="A11" s="57"/>
      <c r="B11" s="58"/>
      <c r="C11" s="59"/>
      <c r="D11" s="54"/>
      <c r="E11" s="20" t="s">
        <v>55</v>
      </c>
      <c r="F11" s="20" t="s">
        <v>309</v>
      </c>
      <c r="G11" s="54"/>
      <c r="H11" s="54"/>
      <c r="I11" s="20" t="s">
        <v>55</v>
      </c>
      <c r="J11" s="22" t="s">
        <v>47</v>
      </c>
      <c r="K11" s="54"/>
      <c r="L11" s="21" t="s">
        <v>58</v>
      </c>
      <c r="M11" s="22" t="s">
        <v>59</v>
      </c>
      <c r="N11" s="51"/>
    </row>
    <row r="12" spans="1:14" ht="15.75">
      <c r="A12" s="5">
        <v>1</v>
      </c>
      <c r="B12" s="5">
        <v>2</v>
      </c>
      <c r="C12" s="6">
        <v>3</v>
      </c>
      <c r="D12" s="7">
        <v>4</v>
      </c>
      <c r="E12" s="7">
        <v>5</v>
      </c>
      <c r="F12" s="7">
        <v>6</v>
      </c>
      <c r="G12" s="7">
        <v>7</v>
      </c>
      <c r="H12" s="7">
        <v>8</v>
      </c>
      <c r="I12" s="7">
        <v>9</v>
      </c>
      <c r="J12" s="7">
        <v>10</v>
      </c>
      <c r="K12" s="7">
        <v>11</v>
      </c>
      <c r="L12" s="7">
        <v>12</v>
      </c>
      <c r="M12" s="7">
        <v>13</v>
      </c>
      <c r="N12" s="30">
        <v>14</v>
      </c>
    </row>
    <row r="13" spans="1:14" ht="15.75">
      <c r="A13" s="19" t="s">
        <v>164</v>
      </c>
      <c r="B13" s="31" t="s">
        <v>61</v>
      </c>
      <c r="C13" s="32" t="s">
        <v>163</v>
      </c>
      <c r="D13" s="33">
        <f>D14</f>
        <v>1259520</v>
      </c>
      <c r="E13" s="33">
        <f aca="true" t="shared" si="0" ref="E13:M13">E14</f>
        <v>641397</v>
      </c>
      <c r="F13" s="33">
        <f t="shared" si="0"/>
        <v>179000</v>
      </c>
      <c r="G13" s="33">
        <f t="shared" si="0"/>
        <v>32440</v>
      </c>
      <c r="H13" s="33">
        <f t="shared" si="0"/>
        <v>30000</v>
      </c>
      <c r="I13" s="33">
        <f t="shared" si="0"/>
        <v>0</v>
      </c>
      <c r="J13" s="33">
        <f t="shared" si="0"/>
        <v>0</v>
      </c>
      <c r="K13" s="33">
        <f t="shared" si="0"/>
        <v>2440</v>
      </c>
      <c r="L13" s="33">
        <f t="shared" si="0"/>
        <v>2440</v>
      </c>
      <c r="M13" s="33">
        <f t="shared" si="0"/>
        <v>2440</v>
      </c>
      <c r="N13" s="8">
        <f aca="true" t="shared" si="1" ref="N13:N47">D13+G13</f>
        <v>1291960</v>
      </c>
    </row>
    <row r="14" spans="1:14" ht="15.75">
      <c r="A14" s="19" t="s">
        <v>165</v>
      </c>
      <c r="B14" s="31" t="s">
        <v>61</v>
      </c>
      <c r="C14" s="32" t="s">
        <v>163</v>
      </c>
      <c r="D14" s="33">
        <f>D15+D16</f>
        <v>1259520</v>
      </c>
      <c r="E14" s="33">
        <f aca="true" t="shared" si="2" ref="E14:N14">E15+E16</f>
        <v>641397</v>
      </c>
      <c r="F14" s="9">
        <f t="shared" si="2"/>
        <v>179000</v>
      </c>
      <c r="G14" s="9">
        <f t="shared" si="2"/>
        <v>32440</v>
      </c>
      <c r="H14" s="9">
        <f t="shared" si="2"/>
        <v>30000</v>
      </c>
      <c r="I14" s="9">
        <f t="shared" si="2"/>
        <v>0</v>
      </c>
      <c r="J14" s="9">
        <f t="shared" si="2"/>
        <v>0</v>
      </c>
      <c r="K14" s="9">
        <f t="shared" si="2"/>
        <v>2440</v>
      </c>
      <c r="L14" s="9">
        <f t="shared" si="2"/>
        <v>2440</v>
      </c>
      <c r="M14" s="9">
        <f t="shared" si="2"/>
        <v>2440</v>
      </c>
      <c r="N14" s="10">
        <f t="shared" si="2"/>
        <v>1291960</v>
      </c>
    </row>
    <row r="15" spans="1:14" ht="31.5">
      <c r="A15" s="17" t="s">
        <v>166</v>
      </c>
      <c r="B15" s="18" t="s">
        <v>62</v>
      </c>
      <c r="C15" s="34" t="s">
        <v>208</v>
      </c>
      <c r="D15" s="28">
        <v>1204520</v>
      </c>
      <c r="E15" s="28">
        <v>641397</v>
      </c>
      <c r="F15" s="11">
        <v>179000</v>
      </c>
      <c r="G15" s="11">
        <v>32440</v>
      </c>
      <c r="H15" s="11">
        <v>30000</v>
      </c>
      <c r="I15" s="11">
        <v>0</v>
      </c>
      <c r="J15" s="11">
        <v>0</v>
      </c>
      <c r="K15" s="11">
        <v>2440</v>
      </c>
      <c r="L15" s="11">
        <v>2440</v>
      </c>
      <c r="M15" s="11">
        <f>L15</f>
        <v>2440</v>
      </c>
      <c r="N15" s="12">
        <f t="shared" si="1"/>
        <v>1236960</v>
      </c>
    </row>
    <row r="16" spans="1:14" ht="15.75">
      <c r="A16" s="17" t="s">
        <v>167</v>
      </c>
      <c r="B16" s="18"/>
      <c r="C16" s="25" t="s">
        <v>64</v>
      </c>
      <c r="D16" s="28">
        <f>D17+D18</f>
        <v>55000</v>
      </c>
      <c r="E16" s="28">
        <f>E17+E18</f>
        <v>0</v>
      </c>
      <c r="F16" s="11">
        <f aca="true" t="shared" si="3" ref="F16:N16">F17+F18</f>
        <v>0</v>
      </c>
      <c r="G16" s="11">
        <f t="shared" si="3"/>
        <v>0</v>
      </c>
      <c r="H16" s="11">
        <f t="shared" si="3"/>
        <v>0</v>
      </c>
      <c r="I16" s="11">
        <f t="shared" si="3"/>
        <v>0</v>
      </c>
      <c r="J16" s="11">
        <f t="shared" si="3"/>
        <v>0</v>
      </c>
      <c r="K16" s="11">
        <f t="shared" si="3"/>
        <v>0</v>
      </c>
      <c r="L16" s="11">
        <f t="shared" si="3"/>
        <v>0</v>
      </c>
      <c r="M16" s="11">
        <f t="shared" si="3"/>
        <v>0</v>
      </c>
      <c r="N16" s="12">
        <f t="shared" si="3"/>
        <v>55000</v>
      </c>
    </row>
    <row r="17" spans="1:14" ht="29.25" customHeight="1">
      <c r="A17" s="17" t="s">
        <v>168</v>
      </c>
      <c r="B17" s="18" t="s">
        <v>63</v>
      </c>
      <c r="C17" s="25" t="s">
        <v>170</v>
      </c>
      <c r="D17" s="28">
        <v>50000</v>
      </c>
      <c r="E17" s="28"/>
      <c r="F17" s="11"/>
      <c r="G17" s="11"/>
      <c r="H17" s="11"/>
      <c r="I17" s="11"/>
      <c r="J17" s="11"/>
      <c r="K17" s="11"/>
      <c r="L17" s="11"/>
      <c r="M17" s="11"/>
      <c r="N17" s="12">
        <f t="shared" si="1"/>
        <v>50000</v>
      </c>
    </row>
    <row r="18" spans="1:14" ht="31.5">
      <c r="A18" s="17" t="s">
        <v>169</v>
      </c>
      <c r="B18" s="18" t="s">
        <v>63</v>
      </c>
      <c r="C18" s="25" t="s">
        <v>171</v>
      </c>
      <c r="D18" s="28">
        <v>5000</v>
      </c>
      <c r="E18" s="28">
        <v>0</v>
      </c>
      <c r="F18" s="11">
        <v>0</v>
      </c>
      <c r="G18" s="11">
        <v>0</v>
      </c>
      <c r="H18" s="11">
        <v>0</v>
      </c>
      <c r="I18" s="11">
        <v>0</v>
      </c>
      <c r="J18" s="11">
        <v>0</v>
      </c>
      <c r="K18" s="11">
        <v>0</v>
      </c>
      <c r="L18" s="11">
        <v>0</v>
      </c>
      <c r="M18" s="11">
        <f>L18</f>
        <v>0</v>
      </c>
      <c r="N18" s="12">
        <f t="shared" si="1"/>
        <v>5000</v>
      </c>
    </row>
    <row r="19" spans="1:14" ht="15.75">
      <c r="A19" s="17"/>
      <c r="B19" s="18"/>
      <c r="C19" s="25"/>
      <c r="D19" s="28"/>
      <c r="E19" s="28"/>
      <c r="F19" s="11"/>
      <c r="G19" s="11"/>
      <c r="H19" s="11"/>
      <c r="I19" s="11"/>
      <c r="J19" s="11"/>
      <c r="K19" s="11"/>
      <c r="L19" s="11"/>
      <c r="M19" s="11"/>
      <c r="N19" s="12"/>
    </row>
    <row r="20" spans="1:14" ht="15.75">
      <c r="A20" s="19" t="s">
        <v>173</v>
      </c>
      <c r="B20" s="31" t="s">
        <v>65</v>
      </c>
      <c r="C20" s="32" t="s">
        <v>172</v>
      </c>
      <c r="D20" s="33">
        <f>D21</f>
        <v>32804700</v>
      </c>
      <c r="E20" s="33">
        <f aca="true" t="shared" si="4" ref="E20:N20">E21</f>
        <v>11881979</v>
      </c>
      <c r="F20" s="9">
        <f t="shared" si="4"/>
        <v>3318864</v>
      </c>
      <c r="G20" s="9">
        <f t="shared" si="4"/>
        <v>2540396</v>
      </c>
      <c r="H20" s="9">
        <f t="shared" si="4"/>
        <v>1915196</v>
      </c>
      <c r="I20" s="9">
        <f t="shared" si="4"/>
        <v>300000</v>
      </c>
      <c r="J20" s="9">
        <f t="shared" si="4"/>
        <v>22300</v>
      </c>
      <c r="K20" s="9">
        <f t="shared" si="4"/>
        <v>798200</v>
      </c>
      <c r="L20" s="9">
        <f t="shared" si="4"/>
        <v>575500</v>
      </c>
      <c r="M20" s="9">
        <f t="shared" si="4"/>
        <v>575500</v>
      </c>
      <c r="N20" s="10">
        <f t="shared" si="4"/>
        <v>35345096</v>
      </c>
    </row>
    <row r="21" spans="1:14" ht="15.75">
      <c r="A21" s="19" t="s">
        <v>174</v>
      </c>
      <c r="B21" s="31" t="s">
        <v>65</v>
      </c>
      <c r="C21" s="32" t="s">
        <v>172</v>
      </c>
      <c r="D21" s="33">
        <f>D22+D24+D25+D26+D27+D32+D33+D34+D36+D38+D40+D44+D47+D48+D50+D45+D23</f>
        <v>32804700</v>
      </c>
      <c r="E21" s="33">
        <f aca="true" t="shared" si="5" ref="E21:M21">E22+E24+E25+E26+E27+E32+E33+E34+E36+E38+E40+E44+E47+E48+E50+E45+E23</f>
        <v>11881979</v>
      </c>
      <c r="F21" s="33">
        <f t="shared" si="5"/>
        <v>3318864</v>
      </c>
      <c r="G21" s="33">
        <f t="shared" si="5"/>
        <v>2540396</v>
      </c>
      <c r="H21" s="33">
        <f t="shared" si="5"/>
        <v>1915196</v>
      </c>
      <c r="I21" s="33">
        <f t="shared" si="5"/>
        <v>300000</v>
      </c>
      <c r="J21" s="33">
        <f t="shared" si="5"/>
        <v>22300</v>
      </c>
      <c r="K21" s="33">
        <f t="shared" si="5"/>
        <v>798200</v>
      </c>
      <c r="L21" s="33">
        <f t="shared" si="5"/>
        <v>575500</v>
      </c>
      <c r="M21" s="33">
        <f t="shared" si="5"/>
        <v>575500</v>
      </c>
      <c r="N21" s="10">
        <f>N22+N24+N25+N26+N27+N32+N33+N34+N36+N38+N40+N44+N47+N48+N50+N45+N23</f>
        <v>35345096</v>
      </c>
    </row>
    <row r="22" spans="1:14" ht="15.75">
      <c r="A22" s="17" t="s">
        <v>217</v>
      </c>
      <c r="B22" s="18" t="s">
        <v>66</v>
      </c>
      <c r="C22" s="25" t="s">
        <v>175</v>
      </c>
      <c r="D22" s="28">
        <v>20024687</v>
      </c>
      <c r="E22" s="28">
        <v>11120829</v>
      </c>
      <c r="F22" s="11">
        <v>3306439</v>
      </c>
      <c r="G22" s="11">
        <v>2214896</v>
      </c>
      <c r="H22" s="11">
        <v>1742196</v>
      </c>
      <c r="I22" s="11">
        <v>300000</v>
      </c>
      <c r="J22" s="11">
        <v>22300</v>
      </c>
      <c r="K22" s="11">
        <v>472700</v>
      </c>
      <c r="L22" s="11">
        <v>250000</v>
      </c>
      <c r="M22" s="11">
        <v>250000</v>
      </c>
      <c r="N22" s="12">
        <f t="shared" si="1"/>
        <v>22239583</v>
      </c>
    </row>
    <row r="23" spans="1:14" s="49" customFormat="1" ht="15.75">
      <c r="A23" s="17" t="s">
        <v>306</v>
      </c>
      <c r="B23" s="18" t="s">
        <v>304</v>
      </c>
      <c r="C23" s="25" t="s">
        <v>305</v>
      </c>
      <c r="D23" s="28">
        <v>9733713</v>
      </c>
      <c r="E23" s="28">
        <v>0</v>
      </c>
      <c r="F23" s="28">
        <v>0</v>
      </c>
      <c r="G23" s="28">
        <v>173000</v>
      </c>
      <c r="H23" s="28">
        <v>173000</v>
      </c>
      <c r="I23" s="28">
        <v>0</v>
      </c>
      <c r="J23" s="28">
        <v>0</v>
      </c>
      <c r="K23" s="28">
        <v>173000</v>
      </c>
      <c r="L23" s="28">
        <v>173000</v>
      </c>
      <c r="M23" s="28">
        <v>173000</v>
      </c>
      <c r="N23" s="12">
        <f t="shared" si="1"/>
        <v>9906713</v>
      </c>
    </row>
    <row r="24" spans="1:14" ht="15.75">
      <c r="A24" s="17" t="s">
        <v>218</v>
      </c>
      <c r="B24" s="18" t="s">
        <v>67</v>
      </c>
      <c r="C24" s="25" t="s">
        <v>220</v>
      </c>
      <c r="D24" s="28">
        <v>25000</v>
      </c>
      <c r="E24" s="28">
        <v>0</v>
      </c>
      <c r="F24" s="11">
        <v>0</v>
      </c>
      <c r="G24" s="11">
        <v>0</v>
      </c>
      <c r="H24" s="11">
        <v>0</v>
      </c>
      <c r="I24" s="11">
        <v>0</v>
      </c>
      <c r="J24" s="11">
        <v>0</v>
      </c>
      <c r="K24" s="11">
        <v>0</v>
      </c>
      <c r="L24" s="11">
        <v>0</v>
      </c>
      <c r="M24" s="11">
        <f>L24</f>
        <v>0</v>
      </c>
      <c r="N24" s="12">
        <f t="shared" si="1"/>
        <v>25000</v>
      </c>
    </row>
    <row r="25" spans="1:14" ht="31.5">
      <c r="A25" s="17" t="s">
        <v>219</v>
      </c>
      <c r="B25" s="18" t="s">
        <v>68</v>
      </c>
      <c r="C25" s="25" t="s">
        <v>69</v>
      </c>
      <c r="D25" s="28">
        <v>630600</v>
      </c>
      <c r="E25" s="28">
        <v>0</v>
      </c>
      <c r="F25" s="11">
        <v>0</v>
      </c>
      <c r="G25" s="11">
        <v>0</v>
      </c>
      <c r="H25" s="11">
        <v>0</v>
      </c>
      <c r="I25" s="11">
        <v>0</v>
      </c>
      <c r="J25" s="11">
        <v>0</v>
      </c>
      <c r="K25" s="11">
        <v>0</v>
      </c>
      <c r="L25" s="11">
        <v>0</v>
      </c>
      <c r="M25" s="11">
        <f>L25</f>
        <v>0</v>
      </c>
      <c r="N25" s="12">
        <f t="shared" si="1"/>
        <v>630600</v>
      </c>
    </row>
    <row r="26" spans="1:14" ht="31.5">
      <c r="A26" s="17" t="s">
        <v>209</v>
      </c>
      <c r="B26" s="18" t="s">
        <v>70</v>
      </c>
      <c r="C26" s="25" t="s">
        <v>176</v>
      </c>
      <c r="D26" s="28">
        <v>345500</v>
      </c>
      <c r="E26" s="28">
        <v>0</v>
      </c>
      <c r="F26" s="11">
        <v>0</v>
      </c>
      <c r="G26" s="11">
        <v>0</v>
      </c>
      <c r="H26" s="11">
        <v>0</v>
      </c>
      <c r="I26" s="11">
        <v>0</v>
      </c>
      <c r="J26" s="11">
        <v>0</v>
      </c>
      <c r="K26" s="11">
        <v>0</v>
      </c>
      <c r="L26" s="11">
        <v>0</v>
      </c>
      <c r="M26" s="11">
        <f>L26</f>
        <v>0</v>
      </c>
      <c r="N26" s="12">
        <f t="shared" si="1"/>
        <v>345500</v>
      </c>
    </row>
    <row r="27" spans="1:14" ht="15.75">
      <c r="A27" s="17" t="s">
        <v>243</v>
      </c>
      <c r="B27" s="18"/>
      <c r="C27" s="25" t="s">
        <v>244</v>
      </c>
      <c r="D27" s="28">
        <f aca="true" t="shared" si="6" ref="D27:N27">D28+D29+D30+D31</f>
        <v>1073700</v>
      </c>
      <c r="E27" s="28">
        <f t="shared" si="6"/>
        <v>761150</v>
      </c>
      <c r="F27" s="11">
        <f t="shared" si="6"/>
        <v>12425</v>
      </c>
      <c r="G27" s="11">
        <f t="shared" si="6"/>
        <v>0</v>
      </c>
      <c r="H27" s="11">
        <f t="shared" si="6"/>
        <v>0</v>
      </c>
      <c r="I27" s="11">
        <f t="shared" si="6"/>
        <v>0</v>
      </c>
      <c r="J27" s="11">
        <f t="shared" si="6"/>
        <v>0</v>
      </c>
      <c r="K27" s="11">
        <f t="shared" si="6"/>
        <v>0</v>
      </c>
      <c r="L27" s="11">
        <f t="shared" si="6"/>
        <v>0</v>
      </c>
      <c r="M27" s="11">
        <f t="shared" si="6"/>
        <v>0</v>
      </c>
      <c r="N27" s="12">
        <f t="shared" si="6"/>
        <v>1073700</v>
      </c>
    </row>
    <row r="28" spans="1:14" ht="15.75">
      <c r="A28" s="17" t="s">
        <v>285</v>
      </c>
      <c r="B28" s="18" t="s">
        <v>71</v>
      </c>
      <c r="C28" s="25" t="s">
        <v>177</v>
      </c>
      <c r="D28" s="28">
        <v>1064400</v>
      </c>
      <c r="E28" s="28">
        <v>761150</v>
      </c>
      <c r="F28" s="11">
        <v>12425</v>
      </c>
      <c r="G28" s="11">
        <v>0</v>
      </c>
      <c r="H28" s="11">
        <v>0</v>
      </c>
      <c r="I28" s="11">
        <v>0</v>
      </c>
      <c r="J28" s="11">
        <v>0</v>
      </c>
      <c r="K28" s="11">
        <v>0</v>
      </c>
      <c r="L28" s="11">
        <v>0</v>
      </c>
      <c r="M28" s="11">
        <f aca="true" t="shared" si="7" ref="M28:M33">L28</f>
        <v>0</v>
      </c>
      <c r="N28" s="12">
        <f t="shared" si="1"/>
        <v>1064400</v>
      </c>
    </row>
    <row r="29" spans="1:14" ht="15.75">
      <c r="A29" s="17" t="s">
        <v>286</v>
      </c>
      <c r="B29" s="18" t="s">
        <v>72</v>
      </c>
      <c r="C29" s="25" t="s">
        <v>73</v>
      </c>
      <c r="D29" s="28">
        <v>2000</v>
      </c>
      <c r="E29" s="28">
        <v>0</v>
      </c>
      <c r="F29" s="11">
        <v>0</v>
      </c>
      <c r="G29" s="11">
        <v>0</v>
      </c>
      <c r="H29" s="11">
        <v>0</v>
      </c>
      <c r="I29" s="11">
        <v>0</v>
      </c>
      <c r="J29" s="11">
        <v>0</v>
      </c>
      <c r="K29" s="11">
        <v>0</v>
      </c>
      <c r="L29" s="11">
        <v>0</v>
      </c>
      <c r="M29" s="11">
        <f t="shared" si="7"/>
        <v>0</v>
      </c>
      <c r="N29" s="12">
        <f t="shared" si="1"/>
        <v>2000</v>
      </c>
    </row>
    <row r="30" spans="1:14" ht="31.5">
      <c r="A30" s="17" t="s">
        <v>192</v>
      </c>
      <c r="B30" s="18" t="s">
        <v>75</v>
      </c>
      <c r="C30" s="25" t="s">
        <v>179</v>
      </c>
      <c r="D30" s="28">
        <v>1900</v>
      </c>
      <c r="E30" s="28">
        <v>0</v>
      </c>
      <c r="F30" s="11">
        <v>0</v>
      </c>
      <c r="G30" s="11">
        <v>0</v>
      </c>
      <c r="H30" s="11">
        <v>0</v>
      </c>
      <c r="I30" s="11">
        <v>0</v>
      </c>
      <c r="J30" s="11">
        <v>0</v>
      </c>
      <c r="K30" s="11">
        <v>0</v>
      </c>
      <c r="L30" s="11">
        <v>0</v>
      </c>
      <c r="M30" s="11">
        <f t="shared" si="7"/>
        <v>0</v>
      </c>
      <c r="N30" s="12">
        <f>D30+G30</f>
        <v>1900</v>
      </c>
    </row>
    <row r="31" spans="1:14" ht="15.75">
      <c r="A31" s="17" t="s">
        <v>193</v>
      </c>
      <c r="B31" s="18" t="s">
        <v>76</v>
      </c>
      <c r="C31" s="26" t="s">
        <v>180</v>
      </c>
      <c r="D31" s="28">
        <v>5400</v>
      </c>
      <c r="E31" s="28">
        <v>0</v>
      </c>
      <c r="F31" s="11">
        <v>0</v>
      </c>
      <c r="G31" s="11">
        <v>0</v>
      </c>
      <c r="H31" s="11">
        <v>0</v>
      </c>
      <c r="I31" s="11">
        <v>0</v>
      </c>
      <c r="J31" s="11">
        <v>0</v>
      </c>
      <c r="K31" s="11">
        <v>0</v>
      </c>
      <c r="L31" s="11">
        <v>0</v>
      </c>
      <c r="M31" s="11">
        <f t="shared" si="7"/>
        <v>0</v>
      </c>
      <c r="N31" s="12">
        <f>D31+G31</f>
        <v>5400</v>
      </c>
    </row>
    <row r="32" spans="1:14" ht="18" customHeight="1">
      <c r="A32" s="17" t="s">
        <v>191</v>
      </c>
      <c r="B32" s="18" t="s">
        <v>74</v>
      </c>
      <c r="C32" s="25" t="s">
        <v>178</v>
      </c>
      <c r="D32" s="28">
        <v>6500</v>
      </c>
      <c r="E32" s="28">
        <v>0</v>
      </c>
      <c r="F32" s="11">
        <v>0</v>
      </c>
      <c r="G32" s="11">
        <v>0</v>
      </c>
      <c r="H32" s="11">
        <v>0</v>
      </c>
      <c r="I32" s="11">
        <v>0</v>
      </c>
      <c r="J32" s="11">
        <v>0</v>
      </c>
      <c r="K32" s="11">
        <v>0</v>
      </c>
      <c r="L32" s="11">
        <v>0</v>
      </c>
      <c r="M32" s="11">
        <f t="shared" si="7"/>
        <v>0</v>
      </c>
      <c r="N32" s="12">
        <f t="shared" si="1"/>
        <v>6500</v>
      </c>
    </row>
    <row r="33" spans="1:14" ht="15.75" customHeight="1">
      <c r="A33" s="17" t="s">
        <v>194</v>
      </c>
      <c r="B33" s="18" t="s">
        <v>77</v>
      </c>
      <c r="C33" s="25" t="s">
        <v>78</v>
      </c>
      <c r="D33" s="28">
        <v>26000</v>
      </c>
      <c r="E33" s="28">
        <v>0</v>
      </c>
      <c r="F33" s="11">
        <v>0</v>
      </c>
      <c r="G33" s="11">
        <v>0</v>
      </c>
      <c r="H33" s="11">
        <v>0</v>
      </c>
      <c r="I33" s="11">
        <v>0</v>
      </c>
      <c r="J33" s="11">
        <v>0</v>
      </c>
      <c r="K33" s="11">
        <v>0</v>
      </c>
      <c r="L33" s="11">
        <v>0</v>
      </c>
      <c r="M33" s="11">
        <f t="shared" si="7"/>
        <v>0</v>
      </c>
      <c r="N33" s="12">
        <f t="shared" si="1"/>
        <v>26000</v>
      </c>
    </row>
    <row r="34" spans="1:14" ht="16.5" customHeight="1">
      <c r="A34" s="17" t="s">
        <v>245</v>
      </c>
      <c r="B34" s="18"/>
      <c r="C34" s="25" t="s">
        <v>246</v>
      </c>
      <c r="D34" s="28">
        <f>D35</f>
        <v>160000</v>
      </c>
      <c r="E34" s="28">
        <f aca="true" t="shared" si="8" ref="E34:N34">E35</f>
        <v>0</v>
      </c>
      <c r="F34" s="11">
        <f t="shared" si="8"/>
        <v>0</v>
      </c>
      <c r="G34" s="11">
        <f t="shared" si="8"/>
        <v>0</v>
      </c>
      <c r="H34" s="11">
        <f t="shared" si="8"/>
        <v>0</v>
      </c>
      <c r="I34" s="11">
        <f t="shared" si="8"/>
        <v>0</v>
      </c>
      <c r="J34" s="11">
        <f t="shared" si="8"/>
        <v>0</v>
      </c>
      <c r="K34" s="11">
        <f t="shared" si="8"/>
        <v>0</v>
      </c>
      <c r="L34" s="11">
        <f t="shared" si="8"/>
        <v>0</v>
      </c>
      <c r="M34" s="11">
        <f t="shared" si="8"/>
        <v>0</v>
      </c>
      <c r="N34" s="12">
        <f t="shared" si="8"/>
        <v>160000</v>
      </c>
    </row>
    <row r="35" spans="1:14" ht="15.75">
      <c r="A35" s="17" t="s">
        <v>247</v>
      </c>
      <c r="B35" s="18" t="s">
        <v>79</v>
      </c>
      <c r="C35" s="25" t="s">
        <v>181</v>
      </c>
      <c r="D35" s="28">
        <v>160000</v>
      </c>
      <c r="E35" s="28">
        <v>0</v>
      </c>
      <c r="F35" s="11">
        <v>0</v>
      </c>
      <c r="G35" s="11">
        <v>0</v>
      </c>
      <c r="H35" s="11">
        <v>0</v>
      </c>
      <c r="I35" s="11">
        <v>0</v>
      </c>
      <c r="J35" s="11">
        <v>0</v>
      </c>
      <c r="K35" s="11">
        <v>0</v>
      </c>
      <c r="L35" s="11">
        <v>0</v>
      </c>
      <c r="M35" s="11">
        <f>L35</f>
        <v>0</v>
      </c>
      <c r="N35" s="12">
        <f t="shared" si="1"/>
        <v>160000</v>
      </c>
    </row>
    <row r="36" spans="1:14" ht="15.75">
      <c r="A36" s="17" t="s">
        <v>248</v>
      </c>
      <c r="B36" s="18"/>
      <c r="C36" s="25" t="s">
        <v>249</v>
      </c>
      <c r="D36" s="28">
        <f>D37</f>
        <v>25000</v>
      </c>
      <c r="E36" s="28">
        <f aca="true" t="shared" si="9" ref="E36:N36">E37</f>
        <v>0</v>
      </c>
      <c r="F36" s="11">
        <f t="shared" si="9"/>
        <v>0</v>
      </c>
      <c r="G36" s="11">
        <f t="shared" si="9"/>
        <v>0</v>
      </c>
      <c r="H36" s="11">
        <f t="shared" si="9"/>
        <v>0</v>
      </c>
      <c r="I36" s="11">
        <f t="shared" si="9"/>
        <v>0</v>
      </c>
      <c r="J36" s="11">
        <f t="shared" si="9"/>
        <v>0</v>
      </c>
      <c r="K36" s="11">
        <f t="shared" si="9"/>
        <v>0</v>
      </c>
      <c r="L36" s="11">
        <f t="shared" si="9"/>
        <v>0</v>
      </c>
      <c r="M36" s="11">
        <f t="shared" si="9"/>
        <v>0</v>
      </c>
      <c r="N36" s="12">
        <f t="shared" si="9"/>
        <v>25000</v>
      </c>
    </row>
    <row r="37" spans="1:14" ht="31.5">
      <c r="A37" s="17" t="s">
        <v>195</v>
      </c>
      <c r="B37" s="18" t="s">
        <v>80</v>
      </c>
      <c r="C37" s="25" t="s">
        <v>182</v>
      </c>
      <c r="D37" s="28">
        <v>25000</v>
      </c>
      <c r="E37" s="28">
        <v>0</v>
      </c>
      <c r="F37" s="11">
        <v>0</v>
      </c>
      <c r="G37" s="11">
        <v>0</v>
      </c>
      <c r="H37" s="11">
        <v>0</v>
      </c>
      <c r="I37" s="11">
        <v>0</v>
      </c>
      <c r="J37" s="11">
        <v>0</v>
      </c>
      <c r="K37" s="11">
        <v>0</v>
      </c>
      <c r="L37" s="11">
        <v>0</v>
      </c>
      <c r="M37" s="11">
        <f>L37</f>
        <v>0</v>
      </c>
      <c r="N37" s="12">
        <f t="shared" si="1"/>
        <v>25000</v>
      </c>
    </row>
    <row r="38" spans="1:14" ht="15.75">
      <c r="A38" s="17" t="s">
        <v>250</v>
      </c>
      <c r="B38" s="18"/>
      <c r="C38" s="25" t="s">
        <v>251</v>
      </c>
      <c r="D38" s="28">
        <f>D39</f>
        <v>532350</v>
      </c>
      <c r="E38" s="28">
        <f aca="true" t="shared" si="10" ref="E38:N38">E39</f>
        <v>0</v>
      </c>
      <c r="F38" s="11">
        <f t="shared" si="10"/>
        <v>0</v>
      </c>
      <c r="G38" s="11">
        <f t="shared" si="10"/>
        <v>0</v>
      </c>
      <c r="H38" s="11">
        <f t="shared" si="10"/>
        <v>0</v>
      </c>
      <c r="I38" s="11">
        <f t="shared" si="10"/>
        <v>0</v>
      </c>
      <c r="J38" s="11">
        <f t="shared" si="10"/>
        <v>0</v>
      </c>
      <c r="K38" s="11">
        <f t="shared" si="10"/>
        <v>0</v>
      </c>
      <c r="L38" s="11">
        <f t="shared" si="10"/>
        <v>0</v>
      </c>
      <c r="M38" s="11">
        <f t="shared" si="10"/>
        <v>0</v>
      </c>
      <c r="N38" s="12">
        <f t="shared" si="10"/>
        <v>532350</v>
      </c>
    </row>
    <row r="39" spans="1:14" ht="28.5" customHeight="1">
      <c r="A39" s="17" t="s">
        <v>252</v>
      </c>
      <c r="B39" s="18" t="s">
        <v>81</v>
      </c>
      <c r="C39" s="25" t="s">
        <v>183</v>
      </c>
      <c r="D39" s="28">
        <v>532350</v>
      </c>
      <c r="E39" s="28">
        <v>0</v>
      </c>
      <c r="F39" s="11">
        <v>0</v>
      </c>
      <c r="G39" s="11">
        <v>0</v>
      </c>
      <c r="H39" s="11">
        <v>0</v>
      </c>
      <c r="I39" s="11">
        <v>0</v>
      </c>
      <c r="J39" s="11">
        <v>0</v>
      </c>
      <c r="K39" s="11">
        <v>0</v>
      </c>
      <c r="L39" s="11">
        <v>0</v>
      </c>
      <c r="M39" s="11">
        <f>L39</f>
        <v>0</v>
      </c>
      <c r="N39" s="12">
        <f t="shared" si="1"/>
        <v>532350</v>
      </c>
    </row>
    <row r="40" spans="1:14" ht="15.75">
      <c r="A40" s="17" t="s">
        <v>253</v>
      </c>
      <c r="B40" s="18"/>
      <c r="C40" s="25" t="s">
        <v>254</v>
      </c>
      <c r="D40" s="28">
        <f>D41</f>
        <v>109150</v>
      </c>
      <c r="E40" s="28">
        <f aca="true" t="shared" si="11" ref="E40:N40">E41</f>
        <v>0</v>
      </c>
      <c r="F40" s="11">
        <f t="shared" si="11"/>
        <v>0</v>
      </c>
      <c r="G40" s="11">
        <f t="shared" si="11"/>
        <v>0</v>
      </c>
      <c r="H40" s="11">
        <f t="shared" si="11"/>
        <v>0</v>
      </c>
      <c r="I40" s="11">
        <f t="shared" si="11"/>
        <v>0</v>
      </c>
      <c r="J40" s="11">
        <f t="shared" si="11"/>
        <v>0</v>
      </c>
      <c r="K40" s="11">
        <f t="shared" si="11"/>
        <v>0</v>
      </c>
      <c r="L40" s="11">
        <f t="shared" si="11"/>
        <v>0</v>
      </c>
      <c r="M40" s="11">
        <f t="shared" si="11"/>
        <v>0</v>
      </c>
      <c r="N40" s="12">
        <f t="shared" si="11"/>
        <v>109150</v>
      </c>
    </row>
    <row r="41" spans="1:14" ht="31.5">
      <c r="A41" s="17" t="s">
        <v>255</v>
      </c>
      <c r="B41" s="18" t="s">
        <v>82</v>
      </c>
      <c r="C41" s="25" t="s">
        <v>184</v>
      </c>
      <c r="D41" s="28">
        <v>109150</v>
      </c>
      <c r="E41" s="28">
        <v>0</v>
      </c>
      <c r="F41" s="11">
        <v>0</v>
      </c>
      <c r="G41" s="11">
        <v>0</v>
      </c>
      <c r="H41" s="11">
        <v>0</v>
      </c>
      <c r="I41" s="11">
        <v>0</v>
      </c>
      <c r="J41" s="11">
        <v>0</v>
      </c>
      <c r="K41" s="11">
        <v>0</v>
      </c>
      <c r="L41" s="11">
        <v>0</v>
      </c>
      <c r="M41" s="11">
        <f>L41</f>
        <v>0</v>
      </c>
      <c r="N41" s="12">
        <f t="shared" si="1"/>
        <v>109150</v>
      </c>
    </row>
    <row r="42" spans="1:14" ht="15.75" hidden="1">
      <c r="A42" s="17"/>
      <c r="B42" s="18"/>
      <c r="C42" s="25"/>
      <c r="D42" s="28"/>
      <c r="E42" s="28"/>
      <c r="F42" s="11"/>
      <c r="G42" s="11"/>
      <c r="H42" s="11"/>
      <c r="I42" s="11"/>
      <c r="J42" s="11"/>
      <c r="K42" s="11"/>
      <c r="L42" s="11"/>
      <c r="M42" s="11"/>
      <c r="N42" s="12"/>
    </row>
    <row r="43" ht="15.75" hidden="1"/>
    <row r="44" spans="1:14" ht="15.75">
      <c r="A44" s="17" t="s">
        <v>287</v>
      </c>
      <c r="B44" s="18" t="s">
        <v>83</v>
      </c>
      <c r="C44" s="25" t="s">
        <v>185</v>
      </c>
      <c r="D44" s="28">
        <v>0</v>
      </c>
      <c r="E44" s="28">
        <v>0</v>
      </c>
      <c r="F44" s="11">
        <v>0</v>
      </c>
      <c r="G44" s="11">
        <v>150000</v>
      </c>
      <c r="H44" s="11">
        <v>0</v>
      </c>
      <c r="I44" s="11">
        <v>0</v>
      </c>
      <c r="J44" s="11">
        <v>0</v>
      </c>
      <c r="K44" s="11">
        <v>150000</v>
      </c>
      <c r="L44" s="11">
        <v>150000</v>
      </c>
      <c r="M44" s="11">
        <f>L44</f>
        <v>150000</v>
      </c>
      <c r="N44" s="12">
        <f t="shared" si="1"/>
        <v>150000</v>
      </c>
    </row>
    <row r="45" spans="1:14" s="49" customFormat="1" ht="15.75" hidden="1">
      <c r="A45" s="45" t="s">
        <v>289</v>
      </c>
      <c r="B45" s="46">
        <v>170703</v>
      </c>
      <c r="C45" s="47" t="s">
        <v>290</v>
      </c>
      <c r="D45" s="48">
        <v>0</v>
      </c>
      <c r="E45" s="48">
        <v>0</v>
      </c>
      <c r="F45" s="48">
        <v>0</v>
      </c>
      <c r="G45" s="48">
        <v>0</v>
      </c>
      <c r="H45" s="48">
        <v>0</v>
      </c>
      <c r="I45" s="48">
        <v>0</v>
      </c>
      <c r="J45" s="48">
        <v>0</v>
      </c>
      <c r="K45" s="48">
        <v>0</v>
      </c>
      <c r="L45" s="48">
        <v>0</v>
      </c>
      <c r="M45" s="48">
        <v>0</v>
      </c>
      <c r="N45" s="48">
        <f>D45+G45</f>
        <v>0</v>
      </c>
    </row>
    <row r="46" spans="1:14" ht="15.75">
      <c r="A46" s="17"/>
      <c r="B46" s="18"/>
      <c r="C46" s="25"/>
      <c r="D46" s="28"/>
      <c r="E46" s="28"/>
      <c r="F46" s="11"/>
      <c r="G46" s="11"/>
      <c r="H46" s="11"/>
      <c r="I46" s="11"/>
      <c r="J46" s="11"/>
      <c r="K46" s="11"/>
      <c r="L46" s="11"/>
      <c r="M46" s="11"/>
      <c r="N46" s="12"/>
    </row>
    <row r="47" spans="1:14" ht="15.75">
      <c r="A47" s="17" t="s">
        <v>196</v>
      </c>
      <c r="B47" s="18" t="s">
        <v>84</v>
      </c>
      <c r="C47" s="25" t="s">
        <v>186</v>
      </c>
      <c r="D47" s="28">
        <v>27500</v>
      </c>
      <c r="E47" s="28">
        <v>0</v>
      </c>
      <c r="F47" s="11">
        <v>0</v>
      </c>
      <c r="G47" s="11">
        <v>2500</v>
      </c>
      <c r="H47" s="11">
        <v>0</v>
      </c>
      <c r="I47" s="11">
        <v>0</v>
      </c>
      <c r="J47" s="11">
        <v>0</v>
      </c>
      <c r="K47" s="11">
        <v>2500</v>
      </c>
      <c r="L47" s="11">
        <v>2500</v>
      </c>
      <c r="M47" s="11">
        <v>2500</v>
      </c>
      <c r="N47" s="12">
        <f t="shared" si="1"/>
        <v>30000</v>
      </c>
    </row>
    <row r="48" spans="1:14" ht="31.5">
      <c r="A48" s="17" t="s">
        <v>288</v>
      </c>
      <c r="B48" s="18" t="s">
        <v>85</v>
      </c>
      <c r="C48" s="25" t="s">
        <v>86</v>
      </c>
      <c r="D48" s="28">
        <v>60000</v>
      </c>
      <c r="E48" s="28">
        <v>0</v>
      </c>
      <c r="F48" s="11">
        <v>0</v>
      </c>
      <c r="G48" s="11">
        <v>0</v>
      </c>
      <c r="H48" s="11">
        <v>0</v>
      </c>
      <c r="I48" s="11">
        <v>0</v>
      </c>
      <c r="J48" s="11">
        <v>0</v>
      </c>
      <c r="K48" s="11">
        <v>0</v>
      </c>
      <c r="L48" s="11">
        <v>0</v>
      </c>
      <c r="M48" s="11">
        <f>L48</f>
        <v>0</v>
      </c>
      <c r="N48" s="12">
        <f aca="true" t="shared" si="12" ref="N48:N80">D48+G48</f>
        <v>60000</v>
      </c>
    </row>
    <row r="49" spans="1:14" ht="15.75">
      <c r="A49" s="17" t="s">
        <v>291</v>
      </c>
      <c r="B49" s="18">
        <v>240604</v>
      </c>
      <c r="C49" s="25" t="s">
        <v>292</v>
      </c>
      <c r="D49" s="28">
        <v>0</v>
      </c>
      <c r="E49" s="28">
        <v>0</v>
      </c>
      <c r="F49" s="11">
        <v>0</v>
      </c>
      <c r="G49" s="11">
        <v>0</v>
      </c>
      <c r="H49" s="11">
        <v>0</v>
      </c>
      <c r="I49" s="11">
        <v>0</v>
      </c>
      <c r="J49" s="11">
        <v>0</v>
      </c>
      <c r="K49" s="11">
        <v>0</v>
      </c>
      <c r="L49" s="11">
        <v>0</v>
      </c>
      <c r="M49" s="11">
        <v>0</v>
      </c>
      <c r="N49" s="12">
        <v>4000</v>
      </c>
    </row>
    <row r="50" spans="1:14" ht="16.5" customHeight="1">
      <c r="A50" s="17" t="s">
        <v>197</v>
      </c>
      <c r="B50" s="18" t="s">
        <v>63</v>
      </c>
      <c r="C50" s="25" t="s">
        <v>64</v>
      </c>
      <c r="D50" s="28">
        <f>D51</f>
        <v>25000</v>
      </c>
      <c r="E50" s="28">
        <v>0</v>
      </c>
      <c r="F50" s="11">
        <v>0</v>
      </c>
      <c r="G50" s="11">
        <v>0</v>
      </c>
      <c r="H50" s="11">
        <v>0</v>
      </c>
      <c r="I50" s="11">
        <v>0</v>
      </c>
      <c r="J50" s="11">
        <v>0</v>
      </c>
      <c r="K50" s="11">
        <v>0</v>
      </c>
      <c r="L50" s="11">
        <v>0</v>
      </c>
      <c r="M50" s="11">
        <f>L50</f>
        <v>0</v>
      </c>
      <c r="N50" s="12">
        <f t="shared" si="12"/>
        <v>25000</v>
      </c>
    </row>
    <row r="51" spans="1:14" ht="31.5">
      <c r="A51" s="17" t="s">
        <v>256</v>
      </c>
      <c r="B51" s="18" t="s">
        <v>63</v>
      </c>
      <c r="C51" s="25" t="s">
        <v>22</v>
      </c>
      <c r="D51" s="28">
        <v>25000</v>
      </c>
      <c r="E51" s="28">
        <v>0</v>
      </c>
      <c r="F51" s="11">
        <v>0</v>
      </c>
      <c r="G51" s="11">
        <v>0</v>
      </c>
      <c r="H51" s="11">
        <v>0</v>
      </c>
      <c r="I51" s="11">
        <v>0</v>
      </c>
      <c r="J51" s="11">
        <v>0</v>
      </c>
      <c r="K51" s="11">
        <v>0</v>
      </c>
      <c r="L51" s="11">
        <v>0</v>
      </c>
      <c r="M51" s="11">
        <f>L51</f>
        <v>0</v>
      </c>
      <c r="N51" s="12">
        <f>D51+G51</f>
        <v>25000</v>
      </c>
    </row>
    <row r="52" spans="1:14" ht="17.25" customHeight="1">
      <c r="A52" s="17"/>
      <c r="B52" s="18"/>
      <c r="C52" s="25"/>
      <c r="D52" s="28"/>
      <c r="E52" s="28"/>
      <c r="F52" s="11"/>
      <c r="G52" s="11"/>
      <c r="H52" s="11"/>
      <c r="I52" s="11"/>
      <c r="J52" s="11"/>
      <c r="K52" s="11"/>
      <c r="L52" s="11"/>
      <c r="M52" s="11"/>
      <c r="N52" s="10"/>
    </row>
    <row r="53" spans="1:14" ht="15.75">
      <c r="A53" s="19" t="s">
        <v>187</v>
      </c>
      <c r="B53" s="31" t="s">
        <v>87</v>
      </c>
      <c r="C53" s="32" t="s">
        <v>88</v>
      </c>
      <c r="D53" s="33">
        <f>D54</f>
        <v>56647093</v>
      </c>
      <c r="E53" s="33">
        <f>E54</f>
        <v>31441600</v>
      </c>
      <c r="F53" s="9">
        <f>F54</f>
        <v>9923440</v>
      </c>
      <c r="G53" s="9">
        <f>G54+G62</f>
        <v>1421030</v>
      </c>
      <c r="H53" s="9">
        <f aca="true" t="shared" si="13" ref="H53:M53">H54+H62</f>
        <v>833800</v>
      </c>
      <c r="I53" s="9">
        <f t="shared" si="13"/>
        <v>0</v>
      </c>
      <c r="J53" s="9">
        <f t="shared" si="13"/>
        <v>0</v>
      </c>
      <c r="K53" s="9">
        <f t="shared" si="13"/>
        <v>587230</v>
      </c>
      <c r="L53" s="9">
        <f t="shared" si="13"/>
        <v>587230</v>
      </c>
      <c r="M53" s="9">
        <f t="shared" si="13"/>
        <v>587230</v>
      </c>
      <c r="N53" s="10">
        <f>N54+N62</f>
        <v>58068123</v>
      </c>
    </row>
    <row r="54" spans="1:14" ht="15.75">
      <c r="A54" s="19" t="s">
        <v>188</v>
      </c>
      <c r="B54" s="31" t="s">
        <v>87</v>
      </c>
      <c r="C54" s="32" t="s">
        <v>88</v>
      </c>
      <c r="D54" s="33">
        <f>D55+D56+D57+D58+D59+D61</f>
        <v>56647093</v>
      </c>
      <c r="E54" s="33">
        <f>E55+E56+E57+E58+E59+E61</f>
        <v>31441600</v>
      </c>
      <c r="F54" s="9">
        <f>F55+F56+F57+F58+F59+F61</f>
        <v>9923440</v>
      </c>
      <c r="G54" s="9">
        <f>G55+G56+G57+G58+G59+G61+G60</f>
        <v>1321030</v>
      </c>
      <c r="H54" s="9">
        <f aca="true" t="shared" si="14" ref="H54:M54">H55+H56+H57+H58+H59+H61+H60</f>
        <v>833800</v>
      </c>
      <c r="I54" s="9">
        <f t="shared" si="14"/>
        <v>0</v>
      </c>
      <c r="J54" s="9">
        <f t="shared" si="14"/>
        <v>0</v>
      </c>
      <c r="K54" s="9">
        <f t="shared" si="14"/>
        <v>487230</v>
      </c>
      <c r="L54" s="9">
        <f t="shared" si="14"/>
        <v>487230</v>
      </c>
      <c r="M54" s="9">
        <f t="shared" si="14"/>
        <v>487230</v>
      </c>
      <c r="N54" s="10">
        <f>N55+N56+N57+N58+N59+N60+N61</f>
        <v>57968123</v>
      </c>
    </row>
    <row r="55" spans="1:14" ht="63">
      <c r="A55" s="17" t="s">
        <v>189</v>
      </c>
      <c r="B55" s="18" t="s">
        <v>89</v>
      </c>
      <c r="C55" s="25" t="s">
        <v>190</v>
      </c>
      <c r="D55" s="28">
        <v>54435773</v>
      </c>
      <c r="E55" s="28">
        <v>30041500</v>
      </c>
      <c r="F55" s="11">
        <v>9856820</v>
      </c>
      <c r="G55" s="11">
        <v>1321030</v>
      </c>
      <c r="H55" s="11">
        <v>833800</v>
      </c>
      <c r="I55" s="11">
        <v>0</v>
      </c>
      <c r="J55" s="11">
        <v>0</v>
      </c>
      <c r="K55" s="11">
        <v>487230</v>
      </c>
      <c r="L55" s="11">
        <v>487230</v>
      </c>
      <c r="M55" s="11">
        <f>L55</f>
        <v>487230</v>
      </c>
      <c r="N55" s="12">
        <f t="shared" si="12"/>
        <v>55756803</v>
      </c>
    </row>
    <row r="56" spans="1:14" ht="31.5">
      <c r="A56" s="17" t="s">
        <v>198</v>
      </c>
      <c r="B56" s="18" t="s">
        <v>90</v>
      </c>
      <c r="C56" s="25" t="s">
        <v>199</v>
      </c>
      <c r="D56" s="28">
        <v>954500</v>
      </c>
      <c r="E56" s="28">
        <v>653400</v>
      </c>
      <c r="F56" s="11">
        <v>4620</v>
      </c>
      <c r="G56" s="11">
        <v>0</v>
      </c>
      <c r="H56" s="11">
        <v>0</v>
      </c>
      <c r="I56" s="11">
        <v>0</v>
      </c>
      <c r="J56" s="11">
        <v>0</v>
      </c>
      <c r="K56" s="11">
        <v>0</v>
      </c>
      <c r="L56" s="11">
        <v>0</v>
      </c>
      <c r="M56" s="11">
        <f>L56</f>
        <v>0</v>
      </c>
      <c r="N56" s="12">
        <f t="shared" si="12"/>
        <v>954500</v>
      </c>
    </row>
    <row r="57" spans="1:14" ht="31.5">
      <c r="A57" s="17" t="s">
        <v>200</v>
      </c>
      <c r="B57" s="18" t="s">
        <v>91</v>
      </c>
      <c r="C57" s="25" t="s">
        <v>201</v>
      </c>
      <c r="D57" s="28">
        <v>629220</v>
      </c>
      <c r="E57" s="28">
        <v>375530</v>
      </c>
      <c r="F57" s="11">
        <v>26600</v>
      </c>
      <c r="G57" s="11">
        <v>0</v>
      </c>
      <c r="H57" s="11">
        <v>0</v>
      </c>
      <c r="I57" s="11">
        <v>0</v>
      </c>
      <c r="J57" s="11">
        <v>0</v>
      </c>
      <c r="K57" s="11">
        <v>0</v>
      </c>
      <c r="L57" s="11">
        <v>0</v>
      </c>
      <c r="M57" s="11">
        <f>L57</f>
        <v>0</v>
      </c>
      <c r="N57" s="12">
        <f t="shared" si="12"/>
        <v>629220</v>
      </c>
    </row>
    <row r="58" spans="1:14" ht="15.75">
      <c r="A58" s="17" t="s">
        <v>202</v>
      </c>
      <c r="B58" s="18" t="s">
        <v>92</v>
      </c>
      <c r="C58" s="25" t="s">
        <v>203</v>
      </c>
      <c r="D58" s="28">
        <v>388380</v>
      </c>
      <c r="E58" s="28">
        <v>241500</v>
      </c>
      <c r="F58" s="11">
        <v>35400</v>
      </c>
      <c r="G58" s="11">
        <v>0</v>
      </c>
      <c r="H58" s="11">
        <v>0</v>
      </c>
      <c r="I58" s="11">
        <v>0</v>
      </c>
      <c r="J58" s="11">
        <v>0</v>
      </c>
      <c r="K58" s="11">
        <v>0</v>
      </c>
      <c r="L58" s="11">
        <v>0</v>
      </c>
      <c r="M58" s="11">
        <f>L58</f>
        <v>0</v>
      </c>
      <c r="N58" s="12">
        <f t="shared" si="12"/>
        <v>388380</v>
      </c>
    </row>
    <row r="59" spans="1:14" ht="15.75">
      <c r="A59" s="17" t="s">
        <v>204</v>
      </c>
      <c r="B59" s="18" t="s">
        <v>93</v>
      </c>
      <c r="C59" s="25" t="s">
        <v>205</v>
      </c>
      <c r="D59" s="28">
        <v>204830</v>
      </c>
      <c r="E59" s="28">
        <v>129670</v>
      </c>
      <c r="F59" s="11">
        <v>0</v>
      </c>
      <c r="G59" s="11">
        <v>0</v>
      </c>
      <c r="H59" s="11">
        <v>0</v>
      </c>
      <c r="I59" s="11">
        <v>0</v>
      </c>
      <c r="J59" s="11">
        <v>0</v>
      </c>
      <c r="K59" s="11">
        <v>0</v>
      </c>
      <c r="L59" s="11">
        <v>0</v>
      </c>
      <c r="M59" s="11">
        <f>L59</f>
        <v>0</v>
      </c>
      <c r="N59" s="12">
        <f t="shared" si="12"/>
        <v>204830</v>
      </c>
    </row>
    <row r="60" spans="1:14" ht="31.5">
      <c r="A60" s="17" t="s">
        <v>294</v>
      </c>
      <c r="B60" s="18" t="s">
        <v>293</v>
      </c>
      <c r="C60" s="25" t="s">
        <v>295</v>
      </c>
      <c r="D60" s="28">
        <v>0</v>
      </c>
      <c r="E60" s="28">
        <v>0</v>
      </c>
      <c r="F60" s="11">
        <v>0</v>
      </c>
      <c r="G60" s="11">
        <v>0</v>
      </c>
      <c r="H60" s="11">
        <v>0</v>
      </c>
      <c r="I60" s="11">
        <v>0</v>
      </c>
      <c r="J60" s="11">
        <v>0</v>
      </c>
      <c r="K60" s="11">
        <v>0</v>
      </c>
      <c r="L60" s="11">
        <v>0</v>
      </c>
      <c r="M60" s="11">
        <v>0</v>
      </c>
      <c r="N60" s="12">
        <f t="shared" si="12"/>
        <v>0</v>
      </c>
    </row>
    <row r="61" spans="1:14" ht="31.5">
      <c r="A61" s="17" t="s">
        <v>206</v>
      </c>
      <c r="B61" s="18" t="s">
        <v>94</v>
      </c>
      <c r="C61" s="25" t="s">
        <v>207</v>
      </c>
      <c r="D61" s="28">
        <v>34390</v>
      </c>
      <c r="E61" s="28">
        <v>0</v>
      </c>
      <c r="F61" s="11">
        <v>0</v>
      </c>
      <c r="G61" s="11">
        <v>0</v>
      </c>
      <c r="H61" s="11">
        <v>0</v>
      </c>
      <c r="I61" s="11">
        <v>0</v>
      </c>
      <c r="J61" s="11">
        <v>0</v>
      </c>
      <c r="K61" s="11">
        <v>0</v>
      </c>
      <c r="L61" s="11">
        <v>0</v>
      </c>
      <c r="M61" s="11">
        <f>L61</f>
        <v>0</v>
      </c>
      <c r="N61" s="12">
        <f t="shared" si="12"/>
        <v>34390</v>
      </c>
    </row>
    <row r="62" spans="1:14" s="29" customFormat="1" ht="15.75">
      <c r="A62" s="17" t="s">
        <v>296</v>
      </c>
      <c r="B62" s="18" t="s">
        <v>83</v>
      </c>
      <c r="C62" s="25" t="s">
        <v>185</v>
      </c>
      <c r="D62" s="28">
        <v>0</v>
      </c>
      <c r="E62" s="28">
        <v>0</v>
      </c>
      <c r="F62" s="28">
        <v>0</v>
      </c>
      <c r="G62" s="28">
        <v>100000</v>
      </c>
      <c r="H62" s="28">
        <v>0</v>
      </c>
      <c r="I62" s="28">
        <v>0</v>
      </c>
      <c r="J62" s="28">
        <v>0</v>
      </c>
      <c r="K62" s="28">
        <v>100000</v>
      </c>
      <c r="L62" s="28">
        <v>100000</v>
      </c>
      <c r="M62" s="28">
        <v>100000</v>
      </c>
      <c r="N62" s="12">
        <f t="shared" si="12"/>
        <v>100000</v>
      </c>
    </row>
    <row r="63" spans="1:14" ht="31.5">
      <c r="A63" s="19" t="s">
        <v>257</v>
      </c>
      <c r="B63" s="31" t="s">
        <v>95</v>
      </c>
      <c r="C63" s="32" t="s">
        <v>226</v>
      </c>
      <c r="D63" s="33">
        <f>D64</f>
        <v>70741100</v>
      </c>
      <c r="E63" s="33">
        <f aca="true" t="shared" si="15" ref="E63:M63">E64</f>
        <v>2500000</v>
      </c>
      <c r="F63" s="33">
        <f t="shared" si="15"/>
        <v>118100</v>
      </c>
      <c r="G63" s="33">
        <f t="shared" si="15"/>
        <v>285000</v>
      </c>
      <c r="H63" s="33">
        <f t="shared" si="15"/>
        <v>275000</v>
      </c>
      <c r="I63" s="33">
        <f t="shared" si="15"/>
        <v>0</v>
      </c>
      <c r="J63" s="33">
        <f t="shared" si="15"/>
        <v>0</v>
      </c>
      <c r="K63" s="33">
        <f t="shared" si="15"/>
        <v>10000</v>
      </c>
      <c r="L63" s="33">
        <f t="shared" si="15"/>
        <v>0</v>
      </c>
      <c r="M63" s="33">
        <f t="shared" si="15"/>
        <v>0</v>
      </c>
      <c r="N63" s="10">
        <f t="shared" si="12"/>
        <v>71026100</v>
      </c>
    </row>
    <row r="64" spans="1:14" ht="31.5">
      <c r="A64" s="19" t="s">
        <v>210</v>
      </c>
      <c r="B64" s="31" t="s">
        <v>95</v>
      </c>
      <c r="C64" s="32" t="s">
        <v>227</v>
      </c>
      <c r="D64" s="33">
        <f>D65+D66+D75+D83+D88+D98+D99+D101+D103+D105</f>
        <v>70741100</v>
      </c>
      <c r="E64" s="33">
        <f aca="true" t="shared" si="16" ref="E64:M64">E65+E66+E75+E83+E88+E98+E99+E101+E103+E105</f>
        <v>2500000</v>
      </c>
      <c r="F64" s="33">
        <f t="shared" si="16"/>
        <v>118100</v>
      </c>
      <c r="G64" s="33">
        <f t="shared" si="16"/>
        <v>285000</v>
      </c>
      <c r="H64" s="33">
        <f t="shared" si="16"/>
        <v>275000</v>
      </c>
      <c r="I64" s="33">
        <f t="shared" si="16"/>
        <v>0</v>
      </c>
      <c r="J64" s="33">
        <f t="shared" si="16"/>
        <v>0</v>
      </c>
      <c r="K64" s="33">
        <f t="shared" si="16"/>
        <v>10000</v>
      </c>
      <c r="L64" s="33">
        <f t="shared" si="16"/>
        <v>0</v>
      </c>
      <c r="M64" s="33">
        <f t="shared" si="16"/>
        <v>0</v>
      </c>
      <c r="N64" s="10">
        <f>D64+G64</f>
        <v>71026100</v>
      </c>
    </row>
    <row r="65" spans="1:14" ht="20.25" customHeight="1">
      <c r="A65" s="17" t="s">
        <v>211</v>
      </c>
      <c r="B65" s="18" t="s">
        <v>96</v>
      </c>
      <c r="C65" s="25" t="s">
        <v>97</v>
      </c>
      <c r="D65" s="28">
        <v>579200</v>
      </c>
      <c r="E65" s="28">
        <v>0</v>
      </c>
      <c r="F65" s="11">
        <v>0</v>
      </c>
      <c r="G65" s="11">
        <v>0</v>
      </c>
      <c r="H65" s="11">
        <v>0</v>
      </c>
      <c r="I65" s="11">
        <v>0</v>
      </c>
      <c r="J65" s="11">
        <v>0</v>
      </c>
      <c r="K65" s="11">
        <v>0</v>
      </c>
      <c r="L65" s="11">
        <v>0</v>
      </c>
      <c r="M65" s="11">
        <f>L65</f>
        <v>0</v>
      </c>
      <c r="N65" s="12">
        <f t="shared" si="12"/>
        <v>579200</v>
      </c>
    </row>
    <row r="66" spans="1:14" ht="18.75" customHeight="1">
      <c r="A66" s="17" t="s">
        <v>240</v>
      </c>
      <c r="B66" s="18"/>
      <c r="C66" s="25" t="s">
        <v>241</v>
      </c>
      <c r="D66" s="28">
        <f>D67+D68+D69+D70+D71+D72+D73</f>
        <v>10630800</v>
      </c>
      <c r="E66" s="28">
        <f aca="true" t="shared" si="17" ref="E66:N66">E67+E68+E69+E70+E71+E72+E73</f>
        <v>0</v>
      </c>
      <c r="F66" s="11">
        <f t="shared" si="17"/>
        <v>0</v>
      </c>
      <c r="G66" s="11">
        <f t="shared" si="17"/>
        <v>0</v>
      </c>
      <c r="H66" s="11">
        <f t="shared" si="17"/>
        <v>0</v>
      </c>
      <c r="I66" s="11">
        <f t="shared" si="17"/>
        <v>0</v>
      </c>
      <c r="J66" s="11">
        <f t="shared" si="17"/>
        <v>0</v>
      </c>
      <c r="K66" s="11">
        <f t="shared" si="17"/>
        <v>0</v>
      </c>
      <c r="L66" s="11">
        <f t="shared" si="17"/>
        <v>0</v>
      </c>
      <c r="M66" s="11">
        <f t="shared" si="17"/>
        <v>0</v>
      </c>
      <c r="N66" s="12">
        <f t="shared" si="17"/>
        <v>10630800</v>
      </c>
    </row>
    <row r="67" spans="1:14" ht="107.25" customHeight="1">
      <c r="A67" s="17" t="s">
        <v>242</v>
      </c>
      <c r="B67" s="18" t="s">
        <v>98</v>
      </c>
      <c r="C67" s="24" t="s">
        <v>212</v>
      </c>
      <c r="D67" s="28">
        <v>5545000</v>
      </c>
      <c r="E67" s="28">
        <v>0</v>
      </c>
      <c r="F67" s="11">
        <v>0</v>
      </c>
      <c r="G67" s="11">
        <v>0</v>
      </c>
      <c r="H67" s="11">
        <v>0</v>
      </c>
      <c r="I67" s="11">
        <v>0</v>
      </c>
      <c r="J67" s="11">
        <v>0</v>
      </c>
      <c r="K67" s="11">
        <v>0</v>
      </c>
      <c r="L67" s="11">
        <v>0</v>
      </c>
      <c r="M67" s="11">
        <f>L67</f>
        <v>0</v>
      </c>
      <c r="N67" s="12">
        <f t="shared" si="12"/>
        <v>5545000</v>
      </c>
    </row>
    <row r="68" spans="1:14" ht="111" customHeight="1">
      <c r="A68" s="17" t="s">
        <v>259</v>
      </c>
      <c r="B68" s="18" t="s">
        <v>101</v>
      </c>
      <c r="C68" s="24" t="s">
        <v>261</v>
      </c>
      <c r="D68" s="28">
        <v>402000</v>
      </c>
      <c r="E68" s="28">
        <v>0</v>
      </c>
      <c r="F68" s="11">
        <v>0</v>
      </c>
      <c r="G68" s="11">
        <v>0</v>
      </c>
      <c r="H68" s="11">
        <v>0</v>
      </c>
      <c r="I68" s="11">
        <v>0</v>
      </c>
      <c r="J68" s="11">
        <v>0</v>
      </c>
      <c r="K68" s="11">
        <v>0</v>
      </c>
      <c r="L68" s="11">
        <v>0</v>
      </c>
      <c r="M68" s="11">
        <f>L68</f>
        <v>0</v>
      </c>
      <c r="N68" s="14">
        <f t="shared" si="12"/>
        <v>402000</v>
      </c>
    </row>
    <row r="69" spans="1:14" ht="102" customHeight="1">
      <c r="A69" s="17"/>
      <c r="B69" s="18"/>
      <c r="C69" s="27" t="s">
        <v>262</v>
      </c>
      <c r="D69" s="28"/>
      <c r="E69" s="28"/>
      <c r="F69" s="11"/>
      <c r="G69" s="11"/>
      <c r="H69" s="11"/>
      <c r="I69" s="11"/>
      <c r="J69" s="11"/>
      <c r="K69" s="11"/>
      <c r="L69" s="11"/>
      <c r="M69" s="11"/>
      <c r="N69" s="16"/>
    </row>
    <row r="70" spans="1:14" ht="43.5" customHeight="1">
      <c r="A70" s="17" t="s">
        <v>260</v>
      </c>
      <c r="B70" s="18" t="s">
        <v>103</v>
      </c>
      <c r="C70" s="24" t="s">
        <v>0</v>
      </c>
      <c r="D70" s="28">
        <v>885000</v>
      </c>
      <c r="E70" s="28">
        <v>0</v>
      </c>
      <c r="F70" s="11">
        <v>0</v>
      </c>
      <c r="G70" s="11">
        <v>0</v>
      </c>
      <c r="H70" s="11">
        <v>0</v>
      </c>
      <c r="I70" s="11">
        <v>0</v>
      </c>
      <c r="J70" s="11">
        <v>0</v>
      </c>
      <c r="K70" s="11">
        <v>0</v>
      </c>
      <c r="L70" s="11">
        <v>0</v>
      </c>
      <c r="M70" s="11">
        <f>L70</f>
        <v>0</v>
      </c>
      <c r="N70" s="15">
        <f t="shared" si="12"/>
        <v>885000</v>
      </c>
    </row>
    <row r="71" spans="1:14" ht="91.5" customHeight="1">
      <c r="A71" s="17" t="s">
        <v>265</v>
      </c>
      <c r="B71" s="18" t="s">
        <v>106</v>
      </c>
      <c r="C71" s="24" t="s">
        <v>4</v>
      </c>
      <c r="D71" s="28">
        <v>703000</v>
      </c>
      <c r="E71" s="28">
        <v>0</v>
      </c>
      <c r="F71" s="11">
        <v>0</v>
      </c>
      <c r="G71" s="11">
        <v>0</v>
      </c>
      <c r="H71" s="11">
        <v>0</v>
      </c>
      <c r="I71" s="11">
        <v>0</v>
      </c>
      <c r="J71" s="11">
        <v>0</v>
      </c>
      <c r="K71" s="11">
        <v>0</v>
      </c>
      <c r="L71" s="11">
        <v>0</v>
      </c>
      <c r="M71" s="11">
        <f>L71</f>
        <v>0</v>
      </c>
      <c r="N71" s="12">
        <f t="shared" si="12"/>
        <v>703000</v>
      </c>
    </row>
    <row r="72" spans="1:14" ht="19.5" customHeight="1">
      <c r="A72" s="17" t="s">
        <v>266</v>
      </c>
      <c r="B72" s="18" t="s">
        <v>110</v>
      </c>
      <c r="C72" s="23" t="s">
        <v>111</v>
      </c>
      <c r="D72" s="28">
        <v>435000</v>
      </c>
      <c r="E72" s="28">
        <v>0</v>
      </c>
      <c r="F72" s="11">
        <v>0</v>
      </c>
      <c r="G72" s="11">
        <v>0</v>
      </c>
      <c r="H72" s="11">
        <v>0</v>
      </c>
      <c r="I72" s="11">
        <v>0</v>
      </c>
      <c r="J72" s="11">
        <v>0</v>
      </c>
      <c r="K72" s="11">
        <v>0</v>
      </c>
      <c r="L72" s="11">
        <v>0</v>
      </c>
      <c r="M72" s="11">
        <f>L72</f>
        <v>0</v>
      </c>
      <c r="N72" s="12">
        <f t="shared" si="12"/>
        <v>435000</v>
      </c>
    </row>
    <row r="73" spans="1:14" ht="25.5">
      <c r="A73" s="17" t="s">
        <v>16</v>
      </c>
      <c r="B73" s="18" t="s">
        <v>122</v>
      </c>
      <c r="C73" s="23" t="s">
        <v>17</v>
      </c>
      <c r="D73" s="28">
        <v>2660800</v>
      </c>
      <c r="E73" s="28">
        <v>0</v>
      </c>
      <c r="F73" s="11">
        <v>0</v>
      </c>
      <c r="G73" s="11">
        <v>0</v>
      </c>
      <c r="H73" s="11">
        <v>0</v>
      </c>
      <c r="I73" s="11">
        <v>0</v>
      </c>
      <c r="J73" s="11">
        <v>0</v>
      </c>
      <c r="K73" s="11">
        <v>0</v>
      </c>
      <c r="L73" s="11">
        <v>0</v>
      </c>
      <c r="M73" s="11">
        <f>L73</f>
        <v>0</v>
      </c>
      <c r="N73" s="12">
        <f>D73+G73</f>
        <v>2660800</v>
      </c>
    </row>
    <row r="74" spans="1:14" ht="15" customHeight="1">
      <c r="A74" s="17"/>
      <c r="B74" s="18"/>
      <c r="C74" s="23"/>
      <c r="D74" s="28"/>
      <c r="E74" s="28"/>
      <c r="F74" s="11"/>
      <c r="G74" s="11"/>
      <c r="H74" s="11"/>
      <c r="I74" s="11"/>
      <c r="J74" s="11"/>
      <c r="K74" s="11"/>
      <c r="L74" s="11"/>
      <c r="M74" s="11"/>
      <c r="N74" s="12"/>
    </row>
    <row r="75" spans="1:14" ht="30" customHeight="1">
      <c r="A75" s="17" t="s">
        <v>264</v>
      </c>
      <c r="B75" s="18"/>
      <c r="C75" s="23" t="s">
        <v>263</v>
      </c>
      <c r="D75" s="28">
        <f>D76+D77+D78+D79+D80+D81+D82</f>
        <v>1934400</v>
      </c>
      <c r="E75" s="28">
        <f aca="true" t="shared" si="18" ref="E75:N75">E76+E77+E78+E79+E80+E81+E82</f>
        <v>0</v>
      </c>
      <c r="F75" s="11">
        <f t="shared" si="18"/>
        <v>0</v>
      </c>
      <c r="G75" s="11">
        <f t="shared" si="18"/>
        <v>0</v>
      </c>
      <c r="H75" s="11">
        <f t="shared" si="18"/>
        <v>0</v>
      </c>
      <c r="I75" s="11">
        <f t="shared" si="18"/>
        <v>0</v>
      </c>
      <c r="J75" s="11">
        <f t="shared" si="18"/>
        <v>0</v>
      </c>
      <c r="K75" s="11">
        <f t="shared" si="18"/>
        <v>0</v>
      </c>
      <c r="L75" s="11">
        <f t="shared" si="18"/>
        <v>0</v>
      </c>
      <c r="M75" s="11">
        <f t="shared" si="18"/>
        <v>0</v>
      </c>
      <c r="N75" s="12">
        <f t="shared" si="18"/>
        <v>1934400</v>
      </c>
    </row>
    <row r="76" spans="1:14" ht="96.75" customHeight="1">
      <c r="A76" s="17" t="s">
        <v>267</v>
      </c>
      <c r="B76" s="18" t="s">
        <v>99</v>
      </c>
      <c r="C76" s="24" t="s">
        <v>214</v>
      </c>
      <c r="D76" s="28">
        <v>578600</v>
      </c>
      <c r="E76" s="28">
        <v>0</v>
      </c>
      <c r="F76" s="11">
        <v>0</v>
      </c>
      <c r="G76" s="11">
        <v>0</v>
      </c>
      <c r="H76" s="11">
        <v>0</v>
      </c>
      <c r="I76" s="11">
        <v>0</v>
      </c>
      <c r="J76" s="11">
        <v>0</v>
      </c>
      <c r="K76" s="11">
        <v>0</v>
      </c>
      <c r="L76" s="11">
        <v>0</v>
      </c>
      <c r="M76" s="11">
        <f aca="true" t="shared" si="19" ref="M76:M82">L76</f>
        <v>0</v>
      </c>
      <c r="N76" s="12">
        <f>D76+G76</f>
        <v>578600</v>
      </c>
    </row>
    <row r="77" spans="1:14" ht="128.25" customHeight="1">
      <c r="A77" s="17" t="s">
        <v>268</v>
      </c>
      <c r="B77" s="18" t="s">
        <v>102</v>
      </c>
      <c r="C77" s="24" t="s">
        <v>258</v>
      </c>
      <c r="D77" s="28">
        <v>4600</v>
      </c>
      <c r="E77" s="28">
        <v>0</v>
      </c>
      <c r="F77" s="11">
        <v>0</v>
      </c>
      <c r="G77" s="11">
        <v>0</v>
      </c>
      <c r="H77" s="11">
        <v>0</v>
      </c>
      <c r="I77" s="11">
        <v>0</v>
      </c>
      <c r="J77" s="11">
        <v>0</v>
      </c>
      <c r="K77" s="11">
        <v>0</v>
      </c>
      <c r="L77" s="11">
        <v>0</v>
      </c>
      <c r="M77" s="11">
        <f t="shared" si="19"/>
        <v>0</v>
      </c>
      <c r="N77" s="14">
        <f>D77+G77</f>
        <v>4600</v>
      </c>
    </row>
    <row r="78" spans="1:14" ht="44.25" customHeight="1">
      <c r="A78" s="17" t="s">
        <v>270</v>
      </c>
      <c r="B78" s="18" t="s">
        <v>104</v>
      </c>
      <c r="C78" s="24" t="s">
        <v>1</v>
      </c>
      <c r="D78" s="28">
        <v>556600</v>
      </c>
      <c r="E78" s="28">
        <v>0</v>
      </c>
      <c r="F78" s="11">
        <v>0</v>
      </c>
      <c r="G78" s="11">
        <v>0</v>
      </c>
      <c r="H78" s="11">
        <v>0</v>
      </c>
      <c r="I78" s="11">
        <v>0</v>
      </c>
      <c r="J78" s="11">
        <v>0</v>
      </c>
      <c r="K78" s="11">
        <v>0</v>
      </c>
      <c r="L78" s="11">
        <v>0</v>
      </c>
      <c r="M78" s="11">
        <f t="shared" si="19"/>
        <v>0</v>
      </c>
      <c r="N78" s="12">
        <f>D78+G78</f>
        <v>556600</v>
      </c>
    </row>
    <row r="79" spans="1:14" ht="91.5" customHeight="1">
      <c r="A79" s="17" t="s">
        <v>269</v>
      </c>
      <c r="B79" s="18" t="s">
        <v>107</v>
      </c>
      <c r="C79" s="24" t="s">
        <v>5</v>
      </c>
      <c r="D79" s="28">
        <v>55700</v>
      </c>
      <c r="E79" s="28">
        <v>0</v>
      </c>
      <c r="F79" s="11">
        <v>0</v>
      </c>
      <c r="G79" s="11">
        <v>0</v>
      </c>
      <c r="H79" s="11">
        <v>0</v>
      </c>
      <c r="I79" s="11">
        <v>0</v>
      </c>
      <c r="J79" s="11">
        <v>0</v>
      </c>
      <c r="K79" s="11">
        <v>0</v>
      </c>
      <c r="L79" s="11">
        <v>0</v>
      </c>
      <c r="M79" s="11">
        <f t="shared" si="19"/>
        <v>0</v>
      </c>
      <c r="N79" s="12">
        <f>D79+G79</f>
        <v>55700</v>
      </c>
    </row>
    <row r="80" spans="1:14" ht="17.25" customHeight="1">
      <c r="A80" s="17" t="s">
        <v>271</v>
      </c>
      <c r="B80" s="18" t="s">
        <v>112</v>
      </c>
      <c r="C80" s="23" t="s">
        <v>113</v>
      </c>
      <c r="D80" s="28">
        <v>67100</v>
      </c>
      <c r="E80" s="28">
        <v>0</v>
      </c>
      <c r="F80" s="11">
        <v>0</v>
      </c>
      <c r="G80" s="11">
        <v>0</v>
      </c>
      <c r="H80" s="11">
        <v>0</v>
      </c>
      <c r="I80" s="11">
        <v>0</v>
      </c>
      <c r="J80" s="11">
        <v>0</v>
      </c>
      <c r="K80" s="11">
        <v>0</v>
      </c>
      <c r="L80" s="11">
        <v>0</v>
      </c>
      <c r="M80" s="11">
        <f t="shared" si="19"/>
        <v>0</v>
      </c>
      <c r="N80" s="12">
        <f t="shared" si="12"/>
        <v>67100</v>
      </c>
    </row>
    <row r="81" spans="1:14" ht="28.5" customHeight="1">
      <c r="A81" s="17" t="s">
        <v>272</v>
      </c>
      <c r="B81" s="18" t="s">
        <v>123</v>
      </c>
      <c r="C81" s="23" t="s">
        <v>19</v>
      </c>
      <c r="D81" s="28">
        <v>671800</v>
      </c>
      <c r="E81" s="28">
        <v>0</v>
      </c>
      <c r="F81" s="11">
        <v>0</v>
      </c>
      <c r="G81" s="11">
        <v>0</v>
      </c>
      <c r="H81" s="11">
        <v>0</v>
      </c>
      <c r="I81" s="11">
        <v>0</v>
      </c>
      <c r="J81" s="11">
        <v>0</v>
      </c>
      <c r="K81" s="11">
        <v>0</v>
      </c>
      <c r="L81" s="11">
        <v>0</v>
      </c>
      <c r="M81" s="11">
        <f t="shared" si="19"/>
        <v>0</v>
      </c>
      <c r="N81" s="12">
        <f>D81+G81</f>
        <v>671800</v>
      </c>
    </row>
    <row r="82" spans="1:14" ht="22.5" customHeight="1">
      <c r="A82" s="17" t="s">
        <v>273</v>
      </c>
      <c r="B82" s="18" t="s">
        <v>124</v>
      </c>
      <c r="C82" s="23" t="s">
        <v>20</v>
      </c>
      <c r="D82" s="28">
        <v>0</v>
      </c>
      <c r="E82" s="28">
        <v>0</v>
      </c>
      <c r="F82" s="11">
        <v>0</v>
      </c>
      <c r="G82" s="11">
        <v>0</v>
      </c>
      <c r="H82" s="11">
        <v>0</v>
      </c>
      <c r="I82" s="11">
        <v>0</v>
      </c>
      <c r="J82" s="11">
        <v>0</v>
      </c>
      <c r="K82" s="11">
        <v>0</v>
      </c>
      <c r="L82" s="11">
        <v>0</v>
      </c>
      <c r="M82" s="11">
        <f t="shared" si="19"/>
        <v>0</v>
      </c>
      <c r="N82" s="12">
        <f>D82+G82</f>
        <v>0</v>
      </c>
    </row>
    <row r="83" spans="1:14" ht="87" customHeight="1">
      <c r="A83" s="17" t="s">
        <v>274</v>
      </c>
      <c r="B83" s="18"/>
      <c r="C83" s="23" t="s">
        <v>275</v>
      </c>
      <c r="D83" s="28">
        <f>D84+D85+D86+D87</f>
        <v>1067900</v>
      </c>
      <c r="E83" s="28">
        <f aca="true" t="shared" si="20" ref="E83:N83">E84+E85+E86+E87</f>
        <v>0</v>
      </c>
      <c r="F83" s="11">
        <f t="shared" si="20"/>
        <v>0</v>
      </c>
      <c r="G83" s="11">
        <v>0</v>
      </c>
      <c r="H83" s="11">
        <f t="shared" si="20"/>
        <v>0</v>
      </c>
      <c r="I83" s="11">
        <f t="shared" si="20"/>
        <v>0</v>
      </c>
      <c r="J83" s="11">
        <f t="shared" si="20"/>
        <v>0</v>
      </c>
      <c r="K83" s="11">
        <v>0</v>
      </c>
      <c r="L83" s="11">
        <v>0</v>
      </c>
      <c r="M83" s="11">
        <v>0</v>
      </c>
      <c r="N83" s="12">
        <f t="shared" si="20"/>
        <v>1098452</v>
      </c>
    </row>
    <row r="84" spans="1:14" ht="109.5" customHeight="1">
      <c r="A84" s="17" t="s">
        <v>213</v>
      </c>
      <c r="B84" s="18" t="s">
        <v>100</v>
      </c>
      <c r="C84" s="24" t="s">
        <v>215</v>
      </c>
      <c r="D84" s="28">
        <v>100000</v>
      </c>
      <c r="E84" s="28">
        <v>0</v>
      </c>
      <c r="F84" s="11">
        <v>0</v>
      </c>
      <c r="G84" s="11">
        <v>30552</v>
      </c>
      <c r="H84" s="11">
        <v>0</v>
      </c>
      <c r="I84" s="11">
        <v>0</v>
      </c>
      <c r="J84" s="11">
        <v>0</v>
      </c>
      <c r="K84" s="11">
        <v>30552</v>
      </c>
      <c r="L84" s="11">
        <v>30552</v>
      </c>
      <c r="M84" s="11">
        <f>L84</f>
        <v>30552</v>
      </c>
      <c r="N84" s="14">
        <f>D84+G84</f>
        <v>130552</v>
      </c>
    </row>
    <row r="85" spans="1:14" ht="43.5" customHeight="1">
      <c r="A85" s="17" t="s">
        <v>276</v>
      </c>
      <c r="B85" s="18" t="s">
        <v>105</v>
      </c>
      <c r="C85" s="24" t="s">
        <v>2</v>
      </c>
      <c r="D85" s="28">
        <v>20000</v>
      </c>
      <c r="E85" s="28">
        <v>0</v>
      </c>
      <c r="F85" s="11">
        <v>0</v>
      </c>
      <c r="G85" s="11">
        <v>0</v>
      </c>
      <c r="H85" s="11">
        <v>0</v>
      </c>
      <c r="I85" s="11">
        <v>0</v>
      </c>
      <c r="J85" s="11">
        <v>0</v>
      </c>
      <c r="K85" s="11">
        <v>0</v>
      </c>
      <c r="L85" s="11">
        <v>0</v>
      </c>
      <c r="M85" s="11">
        <f>L85</f>
        <v>0</v>
      </c>
      <c r="N85" s="12">
        <f>D85+G85</f>
        <v>20000</v>
      </c>
    </row>
    <row r="86" spans="1:14" ht="19.5" customHeight="1">
      <c r="A86" s="17" t="s">
        <v>3</v>
      </c>
      <c r="B86" s="18" t="s">
        <v>108</v>
      </c>
      <c r="C86" s="23" t="s">
        <v>109</v>
      </c>
      <c r="D86" s="28">
        <v>240000</v>
      </c>
      <c r="E86" s="28">
        <v>0</v>
      </c>
      <c r="F86" s="11">
        <v>0</v>
      </c>
      <c r="G86" s="11">
        <v>0</v>
      </c>
      <c r="H86" s="11">
        <v>0</v>
      </c>
      <c r="I86" s="11">
        <v>0</v>
      </c>
      <c r="J86" s="11">
        <v>0</v>
      </c>
      <c r="K86" s="11">
        <v>0</v>
      </c>
      <c r="L86" s="11">
        <v>0</v>
      </c>
      <c r="M86" s="11">
        <f>L86</f>
        <v>0</v>
      </c>
      <c r="N86" s="12">
        <f>D86+G86</f>
        <v>240000</v>
      </c>
    </row>
    <row r="87" spans="1:14" ht="29.25" customHeight="1">
      <c r="A87" s="17" t="s">
        <v>27</v>
      </c>
      <c r="B87" s="18" t="s">
        <v>131</v>
      </c>
      <c r="C87" s="23" t="s">
        <v>132</v>
      </c>
      <c r="D87" s="28">
        <v>707900</v>
      </c>
      <c r="E87" s="28">
        <v>0</v>
      </c>
      <c r="F87" s="11">
        <v>0</v>
      </c>
      <c r="G87" s="11">
        <v>0</v>
      </c>
      <c r="H87" s="11">
        <v>0</v>
      </c>
      <c r="I87" s="11">
        <v>0</v>
      </c>
      <c r="J87" s="11">
        <v>0</v>
      </c>
      <c r="K87" s="11">
        <v>0</v>
      </c>
      <c r="L87" s="11">
        <v>0</v>
      </c>
      <c r="M87" s="11">
        <f>L87</f>
        <v>0</v>
      </c>
      <c r="N87" s="12">
        <f>D87+G87</f>
        <v>707900</v>
      </c>
    </row>
    <row r="88" spans="1:14" ht="29.25" customHeight="1">
      <c r="A88" s="17" t="s">
        <v>236</v>
      </c>
      <c r="B88" s="35"/>
      <c r="C88" s="23" t="s">
        <v>277</v>
      </c>
      <c r="D88" s="28">
        <f>D89+D90+D91+D92+D93+D94+D95+D96+D97</f>
        <v>52503000</v>
      </c>
      <c r="E88" s="28">
        <f aca="true" t="shared" si="21" ref="E88:N88">E89+E90+E91+E92+E93+E94+E95+E96+E97</f>
        <v>0</v>
      </c>
      <c r="F88" s="11">
        <f t="shared" si="21"/>
        <v>0</v>
      </c>
      <c r="G88" s="11">
        <f t="shared" si="21"/>
        <v>0</v>
      </c>
      <c r="H88" s="11">
        <f t="shared" si="21"/>
        <v>0</v>
      </c>
      <c r="I88" s="11">
        <f t="shared" si="21"/>
        <v>0</v>
      </c>
      <c r="J88" s="11">
        <f t="shared" si="21"/>
        <v>0</v>
      </c>
      <c r="K88" s="11">
        <f t="shared" si="21"/>
        <v>0</v>
      </c>
      <c r="L88" s="11">
        <f t="shared" si="21"/>
        <v>0</v>
      </c>
      <c r="M88" s="11">
        <f t="shared" si="21"/>
        <v>0</v>
      </c>
      <c r="N88" s="12">
        <f t="shared" si="21"/>
        <v>52503000</v>
      </c>
    </row>
    <row r="89" spans="1:14" ht="19.5" customHeight="1">
      <c r="A89" s="17" t="s">
        <v>238</v>
      </c>
      <c r="B89" s="18" t="s">
        <v>114</v>
      </c>
      <c r="C89" s="23" t="s">
        <v>6</v>
      </c>
      <c r="D89" s="11">
        <v>406000</v>
      </c>
      <c r="E89" s="11">
        <v>0</v>
      </c>
      <c r="F89" s="11">
        <v>0</v>
      </c>
      <c r="G89" s="11">
        <v>0</v>
      </c>
      <c r="H89" s="11">
        <v>0</v>
      </c>
      <c r="I89" s="11">
        <v>0</v>
      </c>
      <c r="J89" s="11">
        <v>0</v>
      </c>
      <c r="K89" s="11">
        <v>0</v>
      </c>
      <c r="L89" s="11">
        <v>0</v>
      </c>
      <c r="M89" s="11">
        <f aca="true" t="shared" si="22" ref="M89:M96">L89</f>
        <v>0</v>
      </c>
      <c r="N89" s="12">
        <f aca="true" t="shared" si="23" ref="N89:N96">D89+G89</f>
        <v>406000</v>
      </c>
    </row>
    <row r="90" spans="1:14" ht="17.25" customHeight="1">
      <c r="A90" s="17" t="s">
        <v>239</v>
      </c>
      <c r="B90" s="18" t="s">
        <v>115</v>
      </c>
      <c r="C90" s="23" t="s">
        <v>7</v>
      </c>
      <c r="D90" s="11">
        <v>7020000</v>
      </c>
      <c r="E90" s="11">
        <v>0</v>
      </c>
      <c r="F90" s="11">
        <v>0</v>
      </c>
      <c r="G90" s="11">
        <v>0</v>
      </c>
      <c r="H90" s="11">
        <v>0</v>
      </c>
      <c r="I90" s="11">
        <v>0</v>
      </c>
      <c r="J90" s="11">
        <v>0</v>
      </c>
      <c r="K90" s="11">
        <v>0</v>
      </c>
      <c r="L90" s="11">
        <v>0</v>
      </c>
      <c r="M90" s="11">
        <f t="shared" si="22"/>
        <v>0</v>
      </c>
      <c r="N90" s="12">
        <f t="shared" si="23"/>
        <v>7020000</v>
      </c>
    </row>
    <row r="91" spans="1:14" ht="14.25" customHeight="1">
      <c r="A91" s="17" t="s">
        <v>278</v>
      </c>
      <c r="B91" s="18" t="s">
        <v>116</v>
      </c>
      <c r="C91" s="23" t="s">
        <v>8</v>
      </c>
      <c r="D91" s="11">
        <v>21936200</v>
      </c>
      <c r="E91" s="11">
        <v>0</v>
      </c>
      <c r="F91" s="11">
        <v>0</v>
      </c>
      <c r="G91" s="11">
        <v>0</v>
      </c>
      <c r="H91" s="11">
        <v>0</v>
      </c>
      <c r="I91" s="11">
        <v>0</v>
      </c>
      <c r="J91" s="11">
        <v>0</v>
      </c>
      <c r="K91" s="11">
        <v>0</v>
      </c>
      <c r="L91" s="11">
        <v>0</v>
      </c>
      <c r="M91" s="11">
        <f t="shared" si="22"/>
        <v>0</v>
      </c>
      <c r="N91" s="12">
        <f t="shared" si="23"/>
        <v>21936200</v>
      </c>
    </row>
    <row r="92" spans="1:14" ht="15.75" customHeight="1">
      <c r="A92" s="17" t="s">
        <v>279</v>
      </c>
      <c r="B92" s="18" t="s">
        <v>117</v>
      </c>
      <c r="C92" s="23" t="s">
        <v>9</v>
      </c>
      <c r="D92" s="11">
        <v>2520000</v>
      </c>
      <c r="E92" s="11">
        <v>0</v>
      </c>
      <c r="F92" s="11">
        <v>0</v>
      </c>
      <c r="G92" s="11">
        <v>0</v>
      </c>
      <c r="H92" s="11">
        <v>0</v>
      </c>
      <c r="I92" s="11">
        <v>0</v>
      </c>
      <c r="J92" s="11">
        <v>0</v>
      </c>
      <c r="K92" s="11">
        <v>0</v>
      </c>
      <c r="L92" s="11">
        <v>0</v>
      </c>
      <c r="M92" s="11">
        <f t="shared" si="22"/>
        <v>0</v>
      </c>
      <c r="N92" s="12">
        <f t="shared" si="23"/>
        <v>2520000</v>
      </c>
    </row>
    <row r="93" spans="1:14" ht="14.25" customHeight="1">
      <c r="A93" s="17" t="s">
        <v>280</v>
      </c>
      <c r="B93" s="18" t="s">
        <v>118</v>
      </c>
      <c r="C93" s="23" t="s">
        <v>10</v>
      </c>
      <c r="D93" s="11">
        <v>4488000</v>
      </c>
      <c r="E93" s="11">
        <v>0</v>
      </c>
      <c r="F93" s="11">
        <v>0</v>
      </c>
      <c r="G93" s="11">
        <v>0</v>
      </c>
      <c r="H93" s="11">
        <v>0</v>
      </c>
      <c r="I93" s="11">
        <v>0</v>
      </c>
      <c r="J93" s="11">
        <v>0</v>
      </c>
      <c r="K93" s="11">
        <v>0</v>
      </c>
      <c r="L93" s="11">
        <v>0</v>
      </c>
      <c r="M93" s="11">
        <f t="shared" si="22"/>
        <v>0</v>
      </c>
      <c r="N93" s="12">
        <f t="shared" si="23"/>
        <v>4488000</v>
      </c>
    </row>
    <row r="94" spans="1:14" ht="19.5" customHeight="1">
      <c r="A94" s="17" t="s">
        <v>12</v>
      </c>
      <c r="B94" s="18" t="s">
        <v>119</v>
      </c>
      <c r="C94" s="23" t="s">
        <v>11</v>
      </c>
      <c r="D94" s="28">
        <v>763200</v>
      </c>
      <c r="E94" s="28">
        <v>0</v>
      </c>
      <c r="F94" s="28">
        <v>0</v>
      </c>
      <c r="G94" s="28">
        <v>0</v>
      </c>
      <c r="H94" s="28">
        <v>0</v>
      </c>
      <c r="I94" s="11">
        <v>0</v>
      </c>
      <c r="J94" s="11">
        <v>0</v>
      </c>
      <c r="K94" s="11">
        <v>0</v>
      </c>
      <c r="L94" s="11">
        <v>0</v>
      </c>
      <c r="M94" s="11">
        <f t="shared" si="22"/>
        <v>0</v>
      </c>
      <c r="N94" s="12">
        <f t="shared" si="23"/>
        <v>763200</v>
      </c>
    </row>
    <row r="95" spans="1:14" ht="15.75" customHeight="1">
      <c r="A95" s="17" t="s">
        <v>14</v>
      </c>
      <c r="B95" s="18" t="s">
        <v>120</v>
      </c>
      <c r="C95" s="23" t="s">
        <v>13</v>
      </c>
      <c r="D95" s="28">
        <v>57600</v>
      </c>
      <c r="E95" s="28">
        <v>0</v>
      </c>
      <c r="F95" s="28">
        <v>0</v>
      </c>
      <c r="G95" s="28">
        <v>0</v>
      </c>
      <c r="H95" s="28">
        <v>0</v>
      </c>
      <c r="I95" s="11">
        <v>0</v>
      </c>
      <c r="J95" s="11">
        <v>0</v>
      </c>
      <c r="K95" s="11">
        <v>0</v>
      </c>
      <c r="L95" s="11">
        <v>0</v>
      </c>
      <c r="M95" s="11">
        <f t="shared" si="22"/>
        <v>0</v>
      </c>
      <c r="N95" s="12">
        <f t="shared" si="23"/>
        <v>57600</v>
      </c>
    </row>
    <row r="96" spans="1:14" ht="16.5" customHeight="1">
      <c r="A96" s="17" t="s">
        <v>18</v>
      </c>
      <c r="B96" s="18" t="s">
        <v>121</v>
      </c>
      <c r="C96" s="23" t="s">
        <v>15</v>
      </c>
      <c r="D96" s="28">
        <v>7200000</v>
      </c>
      <c r="E96" s="28">
        <v>0</v>
      </c>
      <c r="F96" s="28">
        <v>0</v>
      </c>
      <c r="G96" s="28">
        <v>0</v>
      </c>
      <c r="H96" s="28">
        <v>0</v>
      </c>
      <c r="I96" s="11">
        <v>0</v>
      </c>
      <c r="J96" s="11">
        <v>0</v>
      </c>
      <c r="K96" s="11">
        <v>0</v>
      </c>
      <c r="L96" s="11">
        <v>0</v>
      </c>
      <c r="M96" s="11">
        <f t="shared" si="22"/>
        <v>0</v>
      </c>
      <c r="N96" s="12">
        <f t="shared" si="23"/>
        <v>7200000</v>
      </c>
    </row>
    <row r="97" spans="1:14" ht="15.75">
      <c r="A97" s="17" t="s">
        <v>237</v>
      </c>
      <c r="B97" s="18" t="s">
        <v>130</v>
      </c>
      <c r="C97" s="23" t="s">
        <v>26</v>
      </c>
      <c r="D97" s="28">
        <v>8112000</v>
      </c>
      <c r="E97" s="28">
        <v>0</v>
      </c>
      <c r="F97" s="28">
        <v>0</v>
      </c>
      <c r="G97" s="28">
        <v>0</v>
      </c>
      <c r="H97" s="28">
        <v>0</v>
      </c>
      <c r="I97" s="11">
        <v>0</v>
      </c>
      <c r="J97" s="11">
        <v>0</v>
      </c>
      <c r="K97" s="11">
        <v>0</v>
      </c>
      <c r="L97" s="11">
        <v>0</v>
      </c>
      <c r="M97" s="11">
        <f>L97</f>
        <v>0</v>
      </c>
      <c r="N97" s="12">
        <f>D97+G97</f>
        <v>8112000</v>
      </c>
    </row>
    <row r="98" spans="1:14" ht="21" customHeight="1">
      <c r="A98" s="17" t="s">
        <v>281</v>
      </c>
      <c r="B98" s="18" t="s">
        <v>126</v>
      </c>
      <c r="C98" s="23" t="s">
        <v>21</v>
      </c>
      <c r="D98" s="28">
        <v>46700</v>
      </c>
      <c r="E98" s="28">
        <v>0</v>
      </c>
      <c r="F98" s="28">
        <v>0</v>
      </c>
      <c r="G98" s="28">
        <v>0</v>
      </c>
      <c r="H98" s="28">
        <v>0</v>
      </c>
      <c r="I98" s="11">
        <v>0</v>
      </c>
      <c r="J98" s="11">
        <v>0</v>
      </c>
      <c r="K98" s="11">
        <v>0</v>
      </c>
      <c r="L98" s="11">
        <v>0</v>
      </c>
      <c r="M98" s="11">
        <f>L98</f>
        <v>0</v>
      </c>
      <c r="N98" s="12">
        <f>D98+G98</f>
        <v>46700</v>
      </c>
    </row>
    <row r="99" spans="1:14" ht="28.5" customHeight="1">
      <c r="A99" s="17" t="s">
        <v>228</v>
      </c>
      <c r="B99" s="18"/>
      <c r="C99" s="23" t="s">
        <v>282</v>
      </c>
      <c r="D99" s="28">
        <f>D100</f>
        <v>3694700</v>
      </c>
      <c r="E99" s="28">
        <f aca="true" t="shared" si="24" ref="E99:N99">E100</f>
        <v>2500000</v>
      </c>
      <c r="F99" s="28">
        <f t="shared" si="24"/>
        <v>118100</v>
      </c>
      <c r="G99" s="28">
        <f t="shared" si="24"/>
        <v>285000</v>
      </c>
      <c r="H99" s="28">
        <f t="shared" si="24"/>
        <v>275000</v>
      </c>
      <c r="I99" s="11">
        <f t="shared" si="24"/>
        <v>0</v>
      </c>
      <c r="J99" s="11">
        <f t="shared" si="24"/>
        <v>0</v>
      </c>
      <c r="K99" s="11">
        <f t="shared" si="24"/>
        <v>10000</v>
      </c>
      <c r="L99" s="11">
        <f t="shared" si="24"/>
        <v>0</v>
      </c>
      <c r="M99" s="11">
        <f t="shared" si="24"/>
        <v>0</v>
      </c>
      <c r="N99" s="12">
        <f t="shared" si="24"/>
        <v>3979700</v>
      </c>
    </row>
    <row r="100" spans="1:14" ht="30.75" customHeight="1">
      <c r="A100" s="17" t="s">
        <v>229</v>
      </c>
      <c r="B100" s="18" t="s">
        <v>127</v>
      </c>
      <c r="C100" s="24" t="s">
        <v>297</v>
      </c>
      <c r="D100" s="28">
        <v>3694700</v>
      </c>
      <c r="E100" s="28">
        <v>2500000</v>
      </c>
      <c r="F100" s="28">
        <v>118100</v>
      </c>
      <c r="G100" s="28">
        <v>285000</v>
      </c>
      <c r="H100" s="28">
        <v>275000</v>
      </c>
      <c r="I100" s="11">
        <v>0</v>
      </c>
      <c r="J100" s="11">
        <v>0</v>
      </c>
      <c r="K100" s="11">
        <v>10000</v>
      </c>
      <c r="L100" s="11">
        <v>0</v>
      </c>
      <c r="M100" s="11">
        <f>L100</f>
        <v>0</v>
      </c>
      <c r="N100" s="12">
        <f>D100+G100</f>
        <v>3979700</v>
      </c>
    </row>
    <row r="101" spans="1:14" ht="15.75" customHeight="1">
      <c r="A101" s="17" t="s">
        <v>283</v>
      </c>
      <c r="B101" s="18"/>
      <c r="C101" s="23" t="s">
        <v>284</v>
      </c>
      <c r="D101" s="28">
        <f>D102</f>
        <v>30000</v>
      </c>
      <c r="E101" s="28">
        <f aca="true" t="shared" si="25" ref="E101:N101">E102</f>
        <v>0</v>
      </c>
      <c r="F101" s="28">
        <f t="shared" si="25"/>
        <v>0</v>
      </c>
      <c r="G101" s="28">
        <f t="shared" si="25"/>
        <v>0</v>
      </c>
      <c r="H101" s="28">
        <f t="shared" si="25"/>
        <v>0</v>
      </c>
      <c r="I101" s="11">
        <f t="shared" si="25"/>
        <v>0</v>
      </c>
      <c r="J101" s="11">
        <f t="shared" si="25"/>
        <v>0</v>
      </c>
      <c r="K101" s="11">
        <f t="shared" si="25"/>
        <v>0</v>
      </c>
      <c r="L101" s="11">
        <f t="shared" si="25"/>
        <v>0</v>
      </c>
      <c r="M101" s="11">
        <f t="shared" si="25"/>
        <v>0</v>
      </c>
      <c r="N101" s="12">
        <f t="shared" si="25"/>
        <v>30000</v>
      </c>
    </row>
    <row r="102" spans="1:14" ht="21" customHeight="1">
      <c r="A102" s="17" t="s">
        <v>283</v>
      </c>
      <c r="B102" s="18" t="s">
        <v>125</v>
      </c>
      <c r="C102" s="23" t="s">
        <v>23</v>
      </c>
      <c r="D102" s="28">
        <v>30000</v>
      </c>
      <c r="E102" s="28">
        <v>0</v>
      </c>
      <c r="F102" s="28">
        <v>0</v>
      </c>
      <c r="G102" s="28">
        <v>0</v>
      </c>
      <c r="H102" s="28">
        <v>0</v>
      </c>
      <c r="I102" s="11">
        <v>0</v>
      </c>
      <c r="J102" s="11">
        <v>0</v>
      </c>
      <c r="K102" s="11">
        <v>0</v>
      </c>
      <c r="L102" s="11">
        <v>0</v>
      </c>
      <c r="M102" s="11">
        <f>L102</f>
        <v>0</v>
      </c>
      <c r="N102" s="12">
        <f>D102+G102</f>
        <v>30000</v>
      </c>
    </row>
    <row r="103" spans="1:14" ht="43.5" customHeight="1">
      <c r="A103" s="17" t="s">
        <v>231</v>
      </c>
      <c r="B103" s="18"/>
      <c r="C103" s="24" t="s">
        <v>232</v>
      </c>
      <c r="D103" s="28">
        <f>D104</f>
        <v>189400</v>
      </c>
      <c r="E103" s="28">
        <v>0</v>
      </c>
      <c r="F103" s="28">
        <v>0</v>
      </c>
      <c r="G103" s="28">
        <v>0</v>
      </c>
      <c r="H103" s="28">
        <v>0</v>
      </c>
      <c r="I103" s="11">
        <v>0</v>
      </c>
      <c r="J103" s="11">
        <v>0</v>
      </c>
      <c r="K103" s="11">
        <v>0</v>
      </c>
      <c r="L103" s="11">
        <v>0</v>
      </c>
      <c r="M103" s="11">
        <f>L103</f>
        <v>0</v>
      </c>
      <c r="N103" s="12">
        <f>D103+G103</f>
        <v>189400</v>
      </c>
    </row>
    <row r="104" spans="1:14" ht="38.25" customHeight="1">
      <c r="A104" s="17" t="s">
        <v>230</v>
      </c>
      <c r="B104" s="18" t="s">
        <v>128</v>
      </c>
      <c r="C104" s="24" t="s">
        <v>24</v>
      </c>
      <c r="D104" s="28">
        <v>189400</v>
      </c>
      <c r="E104" s="28">
        <v>0</v>
      </c>
      <c r="F104" s="28">
        <v>0</v>
      </c>
      <c r="G104" s="28">
        <v>0</v>
      </c>
      <c r="H104" s="28">
        <v>0</v>
      </c>
      <c r="I104" s="11">
        <v>0</v>
      </c>
      <c r="J104" s="11">
        <v>0</v>
      </c>
      <c r="K104" s="11">
        <v>0</v>
      </c>
      <c r="L104" s="11">
        <v>0</v>
      </c>
      <c r="M104" s="11">
        <f>L104</f>
        <v>0</v>
      </c>
      <c r="N104" s="12">
        <f>D104+G104</f>
        <v>189400</v>
      </c>
    </row>
    <row r="105" spans="1:14" ht="18.75" customHeight="1">
      <c r="A105" s="17" t="s">
        <v>234</v>
      </c>
      <c r="B105" s="18"/>
      <c r="C105" s="24" t="s">
        <v>235</v>
      </c>
      <c r="D105" s="28">
        <f>D106</f>
        <v>65000</v>
      </c>
      <c r="E105" s="28">
        <f aca="true" t="shared" si="26" ref="E105:N105">E106</f>
        <v>0</v>
      </c>
      <c r="F105" s="28">
        <f t="shared" si="26"/>
        <v>0</v>
      </c>
      <c r="G105" s="28">
        <f t="shared" si="26"/>
        <v>0</v>
      </c>
      <c r="H105" s="28">
        <f t="shared" si="26"/>
        <v>0</v>
      </c>
      <c r="I105" s="11">
        <f t="shared" si="26"/>
        <v>0</v>
      </c>
      <c r="J105" s="11">
        <f t="shared" si="26"/>
        <v>0</v>
      </c>
      <c r="K105" s="11">
        <f t="shared" si="26"/>
        <v>0</v>
      </c>
      <c r="L105" s="11">
        <f t="shared" si="26"/>
        <v>0</v>
      </c>
      <c r="M105" s="11">
        <f t="shared" si="26"/>
        <v>0</v>
      </c>
      <c r="N105" s="12">
        <f t="shared" si="26"/>
        <v>65000</v>
      </c>
    </row>
    <row r="106" spans="1:14" ht="30.75" customHeight="1">
      <c r="A106" s="17" t="s">
        <v>233</v>
      </c>
      <c r="B106" s="18" t="s">
        <v>129</v>
      </c>
      <c r="C106" s="24" t="s">
        <v>25</v>
      </c>
      <c r="D106" s="28">
        <v>65000</v>
      </c>
      <c r="E106" s="28">
        <v>0</v>
      </c>
      <c r="F106" s="28">
        <v>0</v>
      </c>
      <c r="G106" s="28">
        <v>0</v>
      </c>
      <c r="H106" s="28">
        <v>0</v>
      </c>
      <c r="I106" s="11">
        <v>0</v>
      </c>
      <c r="J106" s="11">
        <v>0</v>
      </c>
      <c r="K106" s="11">
        <v>0</v>
      </c>
      <c r="L106" s="11">
        <v>0</v>
      </c>
      <c r="M106" s="11">
        <f>L106</f>
        <v>0</v>
      </c>
      <c r="N106" s="12">
        <f>D106+G106</f>
        <v>65000</v>
      </c>
    </row>
    <row r="107" spans="1:14" s="39" customFormat="1" ht="30.75" customHeight="1">
      <c r="A107" s="19" t="s">
        <v>299</v>
      </c>
      <c r="B107" s="31">
        <v>20</v>
      </c>
      <c r="C107" s="40" t="s">
        <v>298</v>
      </c>
      <c r="D107" s="33">
        <v>30000</v>
      </c>
      <c r="E107" s="33">
        <v>0</v>
      </c>
      <c r="F107" s="33">
        <v>0</v>
      </c>
      <c r="G107" s="33">
        <v>0</v>
      </c>
      <c r="H107" s="33">
        <v>0</v>
      </c>
      <c r="I107" s="9">
        <v>0</v>
      </c>
      <c r="J107" s="9">
        <v>0</v>
      </c>
      <c r="K107" s="9">
        <v>0</v>
      </c>
      <c r="L107" s="9">
        <v>0</v>
      </c>
      <c r="M107" s="9">
        <v>0</v>
      </c>
      <c r="N107" s="10">
        <f>D107+G107</f>
        <v>30000</v>
      </c>
    </row>
    <row r="108" spans="1:14" ht="30.75" customHeight="1">
      <c r="A108" s="17" t="s">
        <v>300</v>
      </c>
      <c r="B108" s="18">
        <v>90802</v>
      </c>
      <c r="C108" s="41" t="s">
        <v>301</v>
      </c>
      <c r="D108" s="28">
        <v>30000</v>
      </c>
      <c r="E108" s="28">
        <v>0</v>
      </c>
      <c r="F108" s="28">
        <v>0</v>
      </c>
      <c r="G108" s="28">
        <v>0</v>
      </c>
      <c r="H108" s="28">
        <v>0</v>
      </c>
      <c r="I108" s="11">
        <v>0</v>
      </c>
      <c r="J108" s="11">
        <v>0</v>
      </c>
      <c r="K108" s="11">
        <v>0</v>
      </c>
      <c r="L108" s="11">
        <v>0</v>
      </c>
      <c r="M108" s="11">
        <v>0</v>
      </c>
      <c r="N108" s="12">
        <f>D108+G108</f>
        <v>30000</v>
      </c>
    </row>
    <row r="109" spans="1:14" ht="13.5" customHeight="1">
      <c r="A109" s="17"/>
      <c r="B109" s="18"/>
      <c r="C109" s="23"/>
      <c r="D109" s="28"/>
      <c r="E109" s="28"/>
      <c r="F109" s="28"/>
      <c r="G109" s="28"/>
      <c r="H109" s="28"/>
      <c r="I109" s="11"/>
      <c r="J109" s="11"/>
      <c r="K109" s="11"/>
      <c r="L109" s="11"/>
      <c r="M109" s="11"/>
      <c r="N109" s="12"/>
    </row>
    <row r="110" spans="1:14" ht="33.75" customHeight="1">
      <c r="A110" s="19" t="s">
        <v>29</v>
      </c>
      <c r="B110" s="31" t="s">
        <v>133</v>
      </c>
      <c r="C110" s="32" t="s">
        <v>28</v>
      </c>
      <c r="D110" s="33">
        <f>D111</f>
        <v>6360848</v>
      </c>
      <c r="E110" s="33">
        <f aca="true" t="shared" si="27" ref="E110:N110">E111</f>
        <v>4006293</v>
      </c>
      <c r="F110" s="33">
        <f t="shared" si="27"/>
        <v>560000</v>
      </c>
      <c r="G110" s="33">
        <f t="shared" si="27"/>
        <v>113000</v>
      </c>
      <c r="H110" s="33">
        <f t="shared" si="27"/>
        <v>21300</v>
      </c>
      <c r="I110" s="9">
        <f t="shared" si="27"/>
        <v>0</v>
      </c>
      <c r="J110" s="9">
        <f t="shared" si="27"/>
        <v>0</v>
      </c>
      <c r="K110" s="9">
        <f t="shared" si="27"/>
        <v>91700</v>
      </c>
      <c r="L110" s="9">
        <f t="shared" si="27"/>
        <v>60000</v>
      </c>
      <c r="M110" s="9">
        <f t="shared" si="27"/>
        <v>60000</v>
      </c>
      <c r="N110" s="10">
        <f t="shared" si="27"/>
        <v>6473848</v>
      </c>
    </row>
    <row r="111" spans="1:14" ht="32.25" customHeight="1">
      <c r="A111" s="19" t="s">
        <v>30</v>
      </c>
      <c r="B111" s="31" t="s">
        <v>133</v>
      </c>
      <c r="C111" s="32" t="s">
        <v>28</v>
      </c>
      <c r="D111" s="33">
        <f>D112+D113+D114+D115+D116+D117+D118</f>
        <v>6360848</v>
      </c>
      <c r="E111" s="33">
        <f aca="true" t="shared" si="28" ref="E111:M111">E112+E113+E114+E115+E116+E117+E118+E119</f>
        <v>4006293</v>
      </c>
      <c r="F111" s="33">
        <f t="shared" si="28"/>
        <v>560000</v>
      </c>
      <c r="G111" s="33">
        <f t="shared" si="28"/>
        <v>113000</v>
      </c>
      <c r="H111" s="33">
        <f t="shared" si="28"/>
        <v>21300</v>
      </c>
      <c r="I111" s="9">
        <f t="shared" si="28"/>
        <v>0</v>
      </c>
      <c r="J111" s="9">
        <f t="shared" si="28"/>
        <v>0</v>
      </c>
      <c r="K111" s="9">
        <f t="shared" si="28"/>
        <v>91700</v>
      </c>
      <c r="L111" s="9">
        <f t="shared" si="28"/>
        <v>60000</v>
      </c>
      <c r="M111" s="9">
        <f t="shared" si="28"/>
        <v>60000</v>
      </c>
      <c r="N111" s="10">
        <f>N112+N113+N114+N115+N116+N117+N118</f>
        <v>6473848</v>
      </c>
    </row>
    <row r="112" spans="1:14" ht="33" customHeight="1">
      <c r="A112" s="17" t="s">
        <v>31</v>
      </c>
      <c r="B112" s="18" t="s">
        <v>134</v>
      </c>
      <c r="C112" s="25" t="s">
        <v>135</v>
      </c>
      <c r="D112" s="28">
        <v>65000</v>
      </c>
      <c r="E112" s="28">
        <v>0</v>
      </c>
      <c r="F112" s="28">
        <v>0</v>
      </c>
      <c r="G112" s="28">
        <v>0</v>
      </c>
      <c r="H112" s="28">
        <v>0</v>
      </c>
      <c r="I112" s="11">
        <v>0</v>
      </c>
      <c r="J112" s="11">
        <v>0</v>
      </c>
      <c r="K112" s="11">
        <v>0</v>
      </c>
      <c r="L112" s="11">
        <v>0</v>
      </c>
      <c r="M112" s="11">
        <f aca="true" t="shared" si="29" ref="M112:M117">L112</f>
        <v>0</v>
      </c>
      <c r="N112" s="12">
        <f aca="true" t="shared" si="30" ref="N112:N123">D112+G112</f>
        <v>65000</v>
      </c>
    </row>
    <row r="113" spans="1:14" ht="18" customHeight="1">
      <c r="A113" s="17" t="s">
        <v>32</v>
      </c>
      <c r="B113" s="18" t="s">
        <v>136</v>
      </c>
      <c r="C113" s="25" t="s">
        <v>137</v>
      </c>
      <c r="D113" s="28">
        <v>3234390</v>
      </c>
      <c r="E113" s="28">
        <v>2175340</v>
      </c>
      <c r="F113" s="28">
        <v>187050</v>
      </c>
      <c r="G113" s="28">
        <v>10000</v>
      </c>
      <c r="H113" s="28">
        <v>0</v>
      </c>
      <c r="I113" s="11">
        <v>0</v>
      </c>
      <c r="J113" s="11">
        <v>0</v>
      </c>
      <c r="K113" s="11">
        <v>10000</v>
      </c>
      <c r="L113" s="11">
        <v>10000</v>
      </c>
      <c r="M113" s="11">
        <v>10000</v>
      </c>
      <c r="N113" s="12">
        <f t="shared" si="30"/>
        <v>3244390</v>
      </c>
    </row>
    <row r="114" spans="1:14" ht="18" customHeight="1">
      <c r="A114" s="17" t="s">
        <v>33</v>
      </c>
      <c r="B114" s="18" t="s">
        <v>138</v>
      </c>
      <c r="C114" s="25" t="s">
        <v>139</v>
      </c>
      <c r="D114" s="28">
        <v>18895</v>
      </c>
      <c r="E114" s="28">
        <v>12110</v>
      </c>
      <c r="F114" s="28">
        <v>250</v>
      </c>
      <c r="G114" s="28">
        <v>0</v>
      </c>
      <c r="H114" s="28">
        <v>0</v>
      </c>
      <c r="I114" s="11">
        <v>0</v>
      </c>
      <c r="J114" s="11">
        <v>0</v>
      </c>
      <c r="K114" s="11">
        <v>0</v>
      </c>
      <c r="L114" s="11">
        <v>0</v>
      </c>
      <c r="M114" s="11">
        <f t="shared" si="29"/>
        <v>0</v>
      </c>
      <c r="N114" s="12">
        <f t="shared" si="30"/>
        <v>18895</v>
      </c>
    </row>
    <row r="115" spans="1:14" ht="18" customHeight="1">
      <c r="A115" s="17" t="s">
        <v>34</v>
      </c>
      <c r="B115" s="18" t="s">
        <v>140</v>
      </c>
      <c r="C115" s="25" t="s">
        <v>141</v>
      </c>
      <c r="D115" s="28">
        <v>912283</v>
      </c>
      <c r="E115" s="28">
        <v>458313</v>
      </c>
      <c r="F115" s="28">
        <v>209800</v>
      </c>
      <c r="G115" s="28">
        <v>54430</v>
      </c>
      <c r="H115" s="28">
        <v>4230</v>
      </c>
      <c r="I115" s="11">
        <v>0</v>
      </c>
      <c r="J115" s="11">
        <v>0</v>
      </c>
      <c r="K115" s="11">
        <v>50200</v>
      </c>
      <c r="L115" s="11">
        <v>45000</v>
      </c>
      <c r="M115" s="11">
        <f t="shared" si="29"/>
        <v>45000</v>
      </c>
      <c r="N115" s="12">
        <f t="shared" si="30"/>
        <v>966713</v>
      </c>
    </row>
    <row r="116" spans="1:14" ht="18" customHeight="1">
      <c r="A116" s="17" t="s">
        <v>35</v>
      </c>
      <c r="B116" s="18" t="s">
        <v>142</v>
      </c>
      <c r="C116" s="25" t="s">
        <v>143</v>
      </c>
      <c r="D116" s="28">
        <v>1801680</v>
      </c>
      <c r="E116" s="28">
        <v>1187360</v>
      </c>
      <c r="F116" s="28">
        <v>146500</v>
      </c>
      <c r="G116" s="28">
        <v>48570</v>
      </c>
      <c r="H116" s="28">
        <v>17070</v>
      </c>
      <c r="I116" s="11">
        <v>0</v>
      </c>
      <c r="J116" s="11">
        <v>0</v>
      </c>
      <c r="K116" s="11">
        <v>31500</v>
      </c>
      <c r="L116" s="11">
        <v>5000</v>
      </c>
      <c r="M116" s="11">
        <v>5000</v>
      </c>
      <c r="N116" s="12">
        <f t="shared" si="30"/>
        <v>1850250</v>
      </c>
    </row>
    <row r="117" spans="1:14" ht="18" customHeight="1">
      <c r="A117" s="17" t="s">
        <v>221</v>
      </c>
      <c r="B117" s="18" t="s">
        <v>144</v>
      </c>
      <c r="C117" s="25" t="s">
        <v>145</v>
      </c>
      <c r="D117" s="28">
        <v>308600</v>
      </c>
      <c r="E117" s="28">
        <v>173170</v>
      </c>
      <c r="F117" s="28">
        <v>16400</v>
      </c>
      <c r="G117" s="28">
        <v>0</v>
      </c>
      <c r="H117" s="28">
        <v>0</v>
      </c>
      <c r="I117" s="11">
        <v>0</v>
      </c>
      <c r="J117" s="11">
        <v>0</v>
      </c>
      <c r="K117" s="11">
        <v>0</v>
      </c>
      <c r="L117" s="11">
        <v>0</v>
      </c>
      <c r="M117" s="11">
        <f t="shared" si="29"/>
        <v>0</v>
      </c>
      <c r="N117" s="12">
        <f t="shared" si="30"/>
        <v>308600</v>
      </c>
    </row>
    <row r="118" spans="1:14" ht="18" customHeight="1">
      <c r="A118" s="17" t="s">
        <v>222</v>
      </c>
      <c r="B118" s="18"/>
      <c r="C118" s="25" t="s">
        <v>223</v>
      </c>
      <c r="D118" s="28">
        <f>D119</f>
        <v>20000</v>
      </c>
      <c r="E118" s="28">
        <f aca="true" t="shared" si="31" ref="E118:N118">E119</f>
        <v>0</v>
      </c>
      <c r="F118" s="28">
        <f t="shared" si="31"/>
        <v>0</v>
      </c>
      <c r="G118" s="28">
        <f t="shared" si="31"/>
        <v>0</v>
      </c>
      <c r="H118" s="28">
        <f t="shared" si="31"/>
        <v>0</v>
      </c>
      <c r="I118" s="11">
        <f t="shared" si="31"/>
        <v>0</v>
      </c>
      <c r="J118" s="11">
        <f t="shared" si="31"/>
        <v>0</v>
      </c>
      <c r="K118" s="11">
        <f t="shared" si="31"/>
        <v>0</v>
      </c>
      <c r="L118" s="11">
        <f t="shared" si="31"/>
        <v>0</v>
      </c>
      <c r="M118" s="11">
        <f t="shared" si="31"/>
        <v>0</v>
      </c>
      <c r="N118" s="12">
        <f t="shared" si="31"/>
        <v>20000</v>
      </c>
    </row>
    <row r="119" spans="1:14" ht="18" customHeight="1">
      <c r="A119" s="17" t="s">
        <v>36</v>
      </c>
      <c r="B119" s="18" t="s">
        <v>146</v>
      </c>
      <c r="C119" s="25" t="s">
        <v>37</v>
      </c>
      <c r="D119" s="28">
        <v>20000</v>
      </c>
      <c r="E119" s="28">
        <v>0</v>
      </c>
      <c r="F119" s="28">
        <v>0</v>
      </c>
      <c r="G119" s="28">
        <v>0</v>
      </c>
      <c r="H119" s="28">
        <v>0</v>
      </c>
      <c r="I119" s="11">
        <v>0</v>
      </c>
      <c r="J119" s="11">
        <v>0</v>
      </c>
      <c r="K119" s="11">
        <v>0</v>
      </c>
      <c r="L119" s="11">
        <v>0</v>
      </c>
      <c r="M119" s="11">
        <f>L119</f>
        <v>0</v>
      </c>
      <c r="N119" s="12">
        <f t="shared" si="30"/>
        <v>20000</v>
      </c>
    </row>
    <row r="120" spans="1:14" ht="31.5">
      <c r="A120" s="19" t="s">
        <v>38</v>
      </c>
      <c r="B120" s="31" t="s">
        <v>147</v>
      </c>
      <c r="C120" s="32" t="s">
        <v>225</v>
      </c>
      <c r="D120" s="33">
        <f>D121</f>
        <v>16076</v>
      </c>
      <c r="E120" s="33">
        <f aca="true" t="shared" si="32" ref="E120:N120">E121</f>
        <v>0</v>
      </c>
      <c r="F120" s="33">
        <f t="shared" si="32"/>
        <v>0</v>
      </c>
      <c r="G120" s="33">
        <f t="shared" si="32"/>
        <v>160</v>
      </c>
      <c r="H120" s="33">
        <f t="shared" si="32"/>
        <v>160</v>
      </c>
      <c r="I120" s="9">
        <f t="shared" si="32"/>
        <v>0</v>
      </c>
      <c r="J120" s="9">
        <f t="shared" si="32"/>
        <v>0</v>
      </c>
      <c r="K120" s="9">
        <f t="shared" si="32"/>
        <v>0</v>
      </c>
      <c r="L120" s="9">
        <f t="shared" si="32"/>
        <v>0</v>
      </c>
      <c r="M120" s="9">
        <f t="shared" si="32"/>
        <v>0</v>
      </c>
      <c r="N120" s="10">
        <f t="shared" si="32"/>
        <v>16236</v>
      </c>
    </row>
    <row r="121" spans="1:14" ht="31.5">
      <c r="A121" s="19" t="s">
        <v>39</v>
      </c>
      <c r="B121" s="31" t="s">
        <v>147</v>
      </c>
      <c r="C121" s="32" t="s">
        <v>225</v>
      </c>
      <c r="D121" s="33">
        <f>D122+D123</f>
        <v>16076</v>
      </c>
      <c r="E121" s="33">
        <f aca="true" t="shared" si="33" ref="E121:M121">E122+E123</f>
        <v>0</v>
      </c>
      <c r="F121" s="33">
        <f t="shared" si="33"/>
        <v>0</v>
      </c>
      <c r="G121" s="33">
        <f t="shared" si="33"/>
        <v>160</v>
      </c>
      <c r="H121" s="33">
        <f t="shared" si="33"/>
        <v>160</v>
      </c>
      <c r="I121" s="33">
        <f t="shared" si="33"/>
        <v>0</v>
      </c>
      <c r="J121" s="33">
        <f t="shared" si="33"/>
        <v>0</v>
      </c>
      <c r="K121" s="33">
        <f t="shared" si="33"/>
        <v>0</v>
      </c>
      <c r="L121" s="33">
        <f t="shared" si="33"/>
        <v>0</v>
      </c>
      <c r="M121" s="33">
        <f t="shared" si="33"/>
        <v>0</v>
      </c>
      <c r="N121" s="10">
        <f>N122+N123</f>
        <v>16236</v>
      </c>
    </row>
    <row r="122" spans="1:14" ht="32.25" customHeight="1">
      <c r="A122" s="17" t="s">
        <v>40</v>
      </c>
      <c r="B122" s="18" t="s">
        <v>148</v>
      </c>
      <c r="C122" s="25" t="s">
        <v>224</v>
      </c>
      <c r="D122" s="28">
        <v>16076</v>
      </c>
      <c r="E122" s="28">
        <v>0</v>
      </c>
      <c r="F122" s="28">
        <v>0</v>
      </c>
      <c r="G122" s="28">
        <v>0</v>
      </c>
      <c r="H122" s="28">
        <v>0</v>
      </c>
      <c r="I122" s="11">
        <v>0</v>
      </c>
      <c r="J122" s="11">
        <v>0</v>
      </c>
      <c r="K122" s="11">
        <v>0</v>
      </c>
      <c r="L122" s="11">
        <v>0</v>
      </c>
      <c r="M122" s="11">
        <f>L122</f>
        <v>0</v>
      </c>
      <c r="N122" s="12">
        <f t="shared" si="30"/>
        <v>16076</v>
      </c>
    </row>
    <row r="123" spans="1:14" ht="24.75" customHeight="1">
      <c r="A123" s="17" t="s">
        <v>302</v>
      </c>
      <c r="B123" s="18">
        <v>200200</v>
      </c>
      <c r="C123" s="25" t="s">
        <v>303</v>
      </c>
      <c r="D123" s="28">
        <v>0</v>
      </c>
      <c r="E123" s="28">
        <v>0</v>
      </c>
      <c r="F123" s="28">
        <v>0</v>
      </c>
      <c r="G123" s="28">
        <v>160</v>
      </c>
      <c r="H123" s="28">
        <v>160</v>
      </c>
      <c r="I123" s="11">
        <v>0</v>
      </c>
      <c r="J123" s="11">
        <v>0</v>
      </c>
      <c r="K123" s="11">
        <v>0</v>
      </c>
      <c r="L123" s="11">
        <v>0</v>
      </c>
      <c r="M123" s="11">
        <v>0</v>
      </c>
      <c r="N123" s="12">
        <f t="shared" si="30"/>
        <v>160</v>
      </c>
    </row>
    <row r="124" spans="1:14" s="29" customFormat="1" ht="14.25" customHeight="1">
      <c r="A124" s="17"/>
      <c r="B124" s="18"/>
      <c r="C124" s="25"/>
      <c r="D124" s="28"/>
      <c r="E124" s="28"/>
      <c r="F124" s="28"/>
      <c r="G124" s="28"/>
      <c r="H124" s="28"/>
      <c r="I124" s="28"/>
      <c r="J124" s="28"/>
      <c r="K124" s="28"/>
      <c r="L124" s="28"/>
      <c r="M124" s="28"/>
      <c r="N124" s="12"/>
    </row>
    <row r="125" spans="1:14" ht="31.5">
      <c r="A125" s="19" t="s">
        <v>41</v>
      </c>
      <c r="B125" s="31" t="s">
        <v>149</v>
      </c>
      <c r="C125" s="32" t="s">
        <v>150</v>
      </c>
      <c r="D125" s="33">
        <f>D126</f>
        <v>6688846</v>
      </c>
      <c r="E125" s="33">
        <f aca="true" t="shared" si="34" ref="E125:N125">E126</f>
        <v>0</v>
      </c>
      <c r="F125" s="33">
        <f t="shared" si="34"/>
        <v>0</v>
      </c>
      <c r="G125" s="33">
        <f t="shared" si="34"/>
        <v>1110200</v>
      </c>
      <c r="H125" s="33">
        <f t="shared" si="34"/>
        <v>355300</v>
      </c>
      <c r="I125" s="9">
        <f t="shared" si="34"/>
        <v>0</v>
      </c>
      <c r="J125" s="9">
        <f t="shared" si="34"/>
        <v>0</v>
      </c>
      <c r="K125" s="9">
        <f t="shared" si="34"/>
        <v>754900</v>
      </c>
      <c r="L125" s="9">
        <f t="shared" si="34"/>
        <v>0</v>
      </c>
      <c r="M125" s="9">
        <f t="shared" si="34"/>
        <v>0</v>
      </c>
      <c r="N125" s="10">
        <f t="shared" si="34"/>
        <v>7799046</v>
      </c>
    </row>
    <row r="126" spans="1:14" ht="31.5">
      <c r="A126" s="19" t="s">
        <v>42</v>
      </c>
      <c r="B126" s="31" t="s">
        <v>149</v>
      </c>
      <c r="C126" s="32" t="s">
        <v>150</v>
      </c>
      <c r="D126" s="33">
        <f>D127+D128+D129+D130</f>
        <v>6688846</v>
      </c>
      <c r="E126" s="33">
        <f aca="true" t="shared" si="35" ref="E126:M126">E127+E128+E129+E130</f>
        <v>0</v>
      </c>
      <c r="F126" s="33">
        <f t="shared" si="35"/>
        <v>0</v>
      </c>
      <c r="G126" s="33">
        <f t="shared" si="35"/>
        <v>1110200</v>
      </c>
      <c r="H126" s="33">
        <f t="shared" si="35"/>
        <v>355300</v>
      </c>
      <c r="I126" s="33">
        <f t="shared" si="35"/>
        <v>0</v>
      </c>
      <c r="J126" s="33">
        <f t="shared" si="35"/>
        <v>0</v>
      </c>
      <c r="K126" s="33">
        <f t="shared" si="35"/>
        <v>754900</v>
      </c>
      <c r="L126" s="33">
        <f t="shared" si="35"/>
        <v>0</v>
      </c>
      <c r="M126" s="33">
        <f t="shared" si="35"/>
        <v>0</v>
      </c>
      <c r="N126" s="10">
        <f>N127+N128+N129+N130</f>
        <v>7799046</v>
      </c>
    </row>
    <row r="127" spans="1:14" ht="15.75">
      <c r="A127" s="17" t="s">
        <v>43</v>
      </c>
      <c r="B127" s="18" t="s">
        <v>151</v>
      </c>
      <c r="C127" s="25" t="s">
        <v>152</v>
      </c>
      <c r="D127" s="28">
        <v>50000</v>
      </c>
      <c r="E127" s="28">
        <v>0</v>
      </c>
      <c r="F127" s="28">
        <v>0</v>
      </c>
      <c r="G127" s="28">
        <v>0</v>
      </c>
      <c r="H127" s="28">
        <v>0</v>
      </c>
      <c r="I127" s="11">
        <v>0</v>
      </c>
      <c r="J127" s="11">
        <v>0</v>
      </c>
      <c r="K127" s="11">
        <v>0</v>
      </c>
      <c r="L127" s="11">
        <v>0</v>
      </c>
      <c r="M127" s="11">
        <f>L127</f>
        <v>0</v>
      </c>
      <c r="N127" s="12">
        <f>D127+G127</f>
        <v>50000</v>
      </c>
    </row>
    <row r="128" spans="1:14" ht="31.5">
      <c r="A128" s="17" t="s">
        <v>44</v>
      </c>
      <c r="B128" s="18" t="s">
        <v>153</v>
      </c>
      <c r="C128" s="25" t="s">
        <v>154</v>
      </c>
      <c r="D128" s="28">
        <v>6479046</v>
      </c>
      <c r="E128" s="28">
        <v>0</v>
      </c>
      <c r="F128" s="28">
        <v>0</v>
      </c>
      <c r="G128" s="28">
        <v>0</v>
      </c>
      <c r="H128" s="28">
        <v>0</v>
      </c>
      <c r="I128" s="11">
        <v>0</v>
      </c>
      <c r="J128" s="11">
        <v>0</v>
      </c>
      <c r="K128" s="11">
        <v>0</v>
      </c>
      <c r="L128" s="11">
        <v>0</v>
      </c>
      <c r="M128" s="11">
        <f>L128</f>
        <v>0</v>
      </c>
      <c r="N128" s="12">
        <f>D128+G128</f>
        <v>6479046</v>
      </c>
    </row>
    <row r="129" spans="1:14" ht="31.5">
      <c r="A129" s="17" t="s">
        <v>45</v>
      </c>
      <c r="B129" s="18" t="s">
        <v>155</v>
      </c>
      <c r="C129" s="25" t="s">
        <v>156</v>
      </c>
      <c r="D129" s="28">
        <v>159800</v>
      </c>
      <c r="E129" s="28">
        <v>0</v>
      </c>
      <c r="F129" s="28">
        <v>0</v>
      </c>
      <c r="G129" s="28">
        <v>0</v>
      </c>
      <c r="H129" s="28">
        <v>0</v>
      </c>
      <c r="I129" s="11">
        <v>0</v>
      </c>
      <c r="J129" s="11">
        <v>0</v>
      </c>
      <c r="K129" s="11">
        <v>0</v>
      </c>
      <c r="L129" s="11">
        <v>0</v>
      </c>
      <c r="M129" s="11">
        <f>L129</f>
        <v>0</v>
      </c>
      <c r="N129" s="12">
        <f>D129+G129</f>
        <v>159800</v>
      </c>
    </row>
    <row r="130" spans="1:14" ht="47.25">
      <c r="A130" s="17" t="s">
        <v>46</v>
      </c>
      <c r="B130" s="18" t="s">
        <v>157</v>
      </c>
      <c r="C130" s="25" t="s">
        <v>158</v>
      </c>
      <c r="D130" s="28">
        <v>0</v>
      </c>
      <c r="E130" s="28">
        <v>0</v>
      </c>
      <c r="F130" s="28">
        <v>0</v>
      </c>
      <c r="G130" s="28">
        <v>1110200</v>
      </c>
      <c r="H130" s="28">
        <v>355300</v>
      </c>
      <c r="I130" s="11">
        <v>0</v>
      </c>
      <c r="J130" s="11">
        <v>0</v>
      </c>
      <c r="K130" s="11">
        <v>754900</v>
      </c>
      <c r="L130" s="11">
        <v>0</v>
      </c>
      <c r="M130" s="11">
        <f>L130</f>
        <v>0</v>
      </c>
      <c r="N130" s="12">
        <f>D130+G130</f>
        <v>1110200</v>
      </c>
    </row>
    <row r="131" spans="1:14" ht="21" customHeight="1">
      <c r="A131" s="26"/>
      <c r="B131" s="36" t="s">
        <v>159</v>
      </c>
      <c r="C131" s="36"/>
      <c r="D131" s="37">
        <f aca="true" t="shared" si="36" ref="D131:M131">D125+D120+D110+D63+D53+D20+D13+D107</f>
        <v>174548183</v>
      </c>
      <c r="E131" s="37">
        <f t="shared" si="36"/>
        <v>50471269</v>
      </c>
      <c r="F131" s="37">
        <f t="shared" si="36"/>
        <v>14099404</v>
      </c>
      <c r="G131" s="37">
        <f t="shared" si="36"/>
        <v>5502226</v>
      </c>
      <c r="H131" s="37">
        <f t="shared" si="36"/>
        <v>3430756</v>
      </c>
      <c r="I131" s="37">
        <f t="shared" si="36"/>
        <v>300000</v>
      </c>
      <c r="J131" s="37">
        <f t="shared" si="36"/>
        <v>22300</v>
      </c>
      <c r="K131" s="37">
        <f t="shared" si="36"/>
        <v>2244470</v>
      </c>
      <c r="L131" s="37">
        <f t="shared" si="36"/>
        <v>1225170</v>
      </c>
      <c r="M131" s="37">
        <f t="shared" si="36"/>
        <v>1225170</v>
      </c>
      <c r="N131" s="13">
        <f>D131+G131</f>
        <v>180050409</v>
      </c>
    </row>
    <row r="132" spans="1:10" ht="41.25" customHeight="1">
      <c r="A132" s="29"/>
      <c r="B132" s="60" t="s">
        <v>311</v>
      </c>
      <c r="C132" s="61"/>
      <c r="D132" s="42"/>
      <c r="E132" s="43"/>
      <c r="F132" s="38"/>
      <c r="G132" s="38"/>
      <c r="H132" s="38"/>
      <c r="I132" s="3"/>
      <c r="J132" s="4"/>
    </row>
    <row r="133" spans="1:10" ht="18.75">
      <c r="A133" s="29"/>
      <c r="B133" s="61" t="s">
        <v>312</v>
      </c>
      <c r="C133" s="61"/>
      <c r="D133" s="44"/>
      <c r="E133" s="44"/>
      <c r="F133" s="38"/>
      <c r="G133" s="38"/>
      <c r="H133" s="38"/>
      <c r="I133" s="62" t="s">
        <v>313</v>
      </c>
      <c r="J133" s="63"/>
    </row>
    <row r="134" spans="1:8" ht="15.75">
      <c r="A134" s="29"/>
      <c r="B134" s="29"/>
      <c r="C134" s="29"/>
      <c r="D134" s="29"/>
      <c r="E134" s="29"/>
      <c r="F134" s="29"/>
      <c r="G134" s="29"/>
      <c r="H134" s="29"/>
    </row>
    <row r="135" spans="1:8" ht="15.75">
      <c r="A135" s="29"/>
      <c r="B135" s="29"/>
      <c r="C135" s="29"/>
      <c r="D135" s="29"/>
      <c r="E135" s="29"/>
      <c r="F135" s="29"/>
      <c r="G135" s="29"/>
      <c r="H135" s="29"/>
    </row>
    <row r="136" spans="1:8" ht="15.75">
      <c r="A136" s="29"/>
      <c r="B136" s="29"/>
      <c r="C136" s="29"/>
      <c r="D136" s="29"/>
      <c r="E136" s="29"/>
      <c r="F136" s="29"/>
      <c r="G136" s="29"/>
      <c r="H136" s="29"/>
    </row>
    <row r="137" spans="1:8" ht="15.75">
      <c r="A137" s="29"/>
      <c r="B137" s="29"/>
      <c r="C137" s="29"/>
      <c r="D137" s="29"/>
      <c r="E137" s="29"/>
      <c r="F137" s="29"/>
      <c r="G137" s="29"/>
      <c r="H137" s="29"/>
    </row>
    <row r="138" spans="1:8" ht="15.75">
      <c r="A138" s="29"/>
      <c r="B138" s="29"/>
      <c r="C138" s="29"/>
      <c r="D138" s="29"/>
      <c r="E138" s="29"/>
      <c r="F138" s="29"/>
      <c r="G138" s="29"/>
      <c r="H138" s="29"/>
    </row>
    <row r="139" spans="1:8" ht="15.75">
      <c r="A139" s="29"/>
      <c r="B139" s="29"/>
      <c r="C139" s="29"/>
      <c r="D139" s="29"/>
      <c r="E139" s="29"/>
      <c r="F139" s="29"/>
      <c r="G139" s="29"/>
      <c r="H139" s="29"/>
    </row>
    <row r="140" spans="1:8" ht="15.75">
      <c r="A140" s="29"/>
      <c r="B140" s="29"/>
      <c r="C140" s="29"/>
      <c r="D140" s="29"/>
      <c r="E140" s="29"/>
      <c r="F140" s="29"/>
      <c r="G140" s="29"/>
      <c r="H140" s="29"/>
    </row>
    <row r="141" spans="1:8" ht="15.75">
      <c r="A141" s="29"/>
      <c r="B141" s="29"/>
      <c r="C141" s="29"/>
      <c r="D141" s="29"/>
      <c r="E141" s="29"/>
      <c r="F141" s="29"/>
      <c r="G141" s="29"/>
      <c r="H141" s="29"/>
    </row>
    <row r="142" spans="1:8" ht="15.75">
      <c r="A142" s="29"/>
      <c r="B142" s="29"/>
      <c r="C142" s="29"/>
      <c r="D142" s="29"/>
      <c r="E142" s="29"/>
      <c r="F142" s="29"/>
      <c r="G142" s="29"/>
      <c r="H142" s="29"/>
    </row>
    <row r="143" spans="1:8" ht="15.75">
      <c r="A143" s="29"/>
      <c r="B143" s="29"/>
      <c r="C143" s="29"/>
      <c r="D143" s="29"/>
      <c r="E143" s="29"/>
      <c r="F143" s="29"/>
      <c r="G143" s="29"/>
      <c r="H143" s="29"/>
    </row>
    <row r="144" spans="1:8" ht="15.75">
      <c r="A144" s="29"/>
      <c r="B144" s="29"/>
      <c r="C144" s="29"/>
      <c r="D144" s="29"/>
      <c r="E144" s="29"/>
      <c r="F144" s="29"/>
      <c r="G144" s="29"/>
      <c r="H144" s="29"/>
    </row>
    <row r="145" spans="1:8" ht="15.75">
      <c r="A145" s="29"/>
      <c r="B145" s="29"/>
      <c r="C145" s="29"/>
      <c r="D145" s="29"/>
      <c r="E145" s="29"/>
      <c r="F145" s="29"/>
      <c r="G145" s="29"/>
      <c r="H145" s="29"/>
    </row>
    <row r="146" spans="1:8" ht="15.75">
      <c r="A146" s="29"/>
      <c r="B146" s="29"/>
      <c r="C146" s="29"/>
      <c r="D146" s="29"/>
      <c r="E146" s="29"/>
      <c r="F146" s="29"/>
      <c r="G146" s="29"/>
      <c r="H146" s="29"/>
    </row>
    <row r="147" spans="1:8" ht="15.75">
      <c r="A147" s="29"/>
      <c r="B147" s="29"/>
      <c r="C147" s="29"/>
      <c r="D147" s="29"/>
      <c r="E147" s="29"/>
      <c r="F147" s="29"/>
      <c r="G147" s="29"/>
      <c r="H147" s="29"/>
    </row>
    <row r="148" spans="1:8" ht="15.75">
      <c r="A148" s="29"/>
      <c r="B148" s="29"/>
      <c r="C148" s="29"/>
      <c r="D148" s="29"/>
      <c r="E148" s="29"/>
      <c r="F148" s="29"/>
      <c r="G148" s="29"/>
      <c r="H148" s="29"/>
    </row>
    <row r="149" spans="1:8" ht="15.75">
      <c r="A149" s="29"/>
      <c r="B149" s="29"/>
      <c r="C149" s="29"/>
      <c r="D149" s="29"/>
      <c r="E149" s="29"/>
      <c r="F149" s="29"/>
      <c r="G149" s="29"/>
      <c r="H149" s="29"/>
    </row>
    <row r="150" spans="1:8" ht="15.75">
      <c r="A150" s="29"/>
      <c r="B150" s="29"/>
      <c r="C150" s="29"/>
      <c r="D150" s="29"/>
      <c r="E150" s="29"/>
      <c r="F150" s="29"/>
      <c r="G150" s="29"/>
      <c r="H150" s="29"/>
    </row>
    <row r="151" spans="1:8" ht="15.75">
      <c r="A151" s="29"/>
      <c r="B151" s="29"/>
      <c r="C151" s="29"/>
      <c r="D151" s="29"/>
      <c r="E151" s="29"/>
      <c r="F151" s="29"/>
      <c r="G151" s="29"/>
      <c r="H151" s="29"/>
    </row>
    <row r="152" spans="1:8" ht="15.75">
      <c r="A152" s="29"/>
      <c r="B152" s="29"/>
      <c r="C152" s="29"/>
      <c r="D152" s="29"/>
      <c r="E152" s="29"/>
      <c r="F152" s="29"/>
      <c r="G152" s="29"/>
      <c r="H152" s="29"/>
    </row>
    <row r="153" spans="1:8" ht="15.75">
      <c r="A153" s="29"/>
      <c r="B153" s="29"/>
      <c r="C153" s="29"/>
      <c r="D153" s="29"/>
      <c r="E153" s="29"/>
      <c r="F153" s="29"/>
      <c r="G153" s="29"/>
      <c r="H153" s="29"/>
    </row>
    <row r="154" spans="1:8" ht="15.75">
      <c r="A154" s="29"/>
      <c r="B154" s="29"/>
      <c r="C154" s="29"/>
      <c r="D154" s="29"/>
      <c r="E154" s="29"/>
      <c r="F154" s="29"/>
      <c r="G154" s="29"/>
      <c r="H154" s="29"/>
    </row>
  </sheetData>
  <sheetProtection/>
  <mergeCells count="15">
    <mergeCell ref="A9:A11"/>
    <mergeCell ref="L10:M10"/>
    <mergeCell ref="B9:B11"/>
    <mergeCell ref="C9:C11"/>
    <mergeCell ref="D10:D11"/>
    <mergeCell ref="N9:N11"/>
    <mergeCell ref="B6:N6"/>
    <mergeCell ref="B7:N7"/>
    <mergeCell ref="G9:M9"/>
    <mergeCell ref="I10:J10"/>
    <mergeCell ref="K10:K11"/>
    <mergeCell ref="H10:H11"/>
    <mergeCell ref="G10:G11"/>
    <mergeCell ref="D9:F9"/>
    <mergeCell ref="E10:F10"/>
  </mergeCells>
  <printOptions horizontalCentered="1"/>
  <pageMargins left="0.3937007874015748" right="0.7874015748031497" top="0.984251968503937" bottom="0.3937007874015748" header="0" footer="0"/>
  <pageSetup horizontalDpi="600" verticalDpi="600" orientation="landscape" paperSize="9" scale="50" r:id="rId1"/>
  <headerFooter alignWithMargins="0">
    <oddFooter>&amp;R&amp;P</oddFooter>
  </headerFooter>
  <rowBreaks count="1" manualBreakCount="1">
    <brk id="9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mfu252104</dc:creator>
  <cp:keywords/>
  <dc:description/>
  <cp:lastModifiedBy>User</cp:lastModifiedBy>
  <cp:lastPrinted>2014-01-25T13:10:27Z</cp:lastPrinted>
  <dcterms:created xsi:type="dcterms:W3CDTF">2012-12-20T16:12:25Z</dcterms:created>
  <dcterms:modified xsi:type="dcterms:W3CDTF">2014-02-03T07:10:30Z</dcterms:modified>
  <cp:category/>
  <cp:version/>
  <cp:contentType/>
  <cp:contentStatus/>
</cp:coreProperties>
</file>