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>
    <definedName name="_xlnm.Print_Area" localSheetId="0">'Лист1'!$A$1:$G$50</definedName>
  </definedNames>
  <calcPr fullCalcOnLoad="1"/>
</workbook>
</file>

<file path=xl/sharedStrings.xml><?xml version="1.0" encoding="utf-8"?>
<sst xmlns="http://schemas.openxmlformats.org/spreadsheetml/2006/main" count="56" uniqueCount="53">
  <si>
    <t>Додаток 1</t>
  </si>
  <si>
    <t>до пояснювальної</t>
  </si>
  <si>
    <t>грн.</t>
  </si>
  <si>
    <t>Збільшено</t>
  </si>
  <si>
    <t>Зменшено</t>
  </si>
  <si>
    <t>РАЗОМ</t>
  </si>
  <si>
    <t>Інші субвенції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</si>
  <si>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</si>
  <si>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Перевиконання власних доходів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</si>
  <si>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</si>
  <si>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Зміни до доходної частини районного бюджету до сесії Чернігівської районної ради 03.10.2017 року</t>
  </si>
  <si>
    <t>с. Анисів</t>
  </si>
  <si>
    <t>с. Боровики</t>
  </si>
  <si>
    <t>с. Боромики</t>
  </si>
  <si>
    <t>с. Вознесенське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</si>
  <si>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</si>
  <si>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</si>
  <si>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</si>
  <si>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</si>
  <si>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</si>
  <si>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</si>
  <si>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</si>
  <si>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</si>
  <si>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</si>
  <si>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</si>
  <si>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</si>
  <si>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</si>
  <si>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</si>
  <si>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</si>
  <si>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</si>
  <si>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</si>
  <si>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</si>
  <si>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</si>
  <si>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</si>
  <si>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</si>
  <si>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</si>
  <si>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</si>
  <si>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</si>
  <si>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</si>
  <si>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</si>
  <si>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</si>
  <si>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отг смт. Гончарівське</t>
  </si>
  <si>
    <t>отг смт. М.-Коцюбинське</t>
  </si>
  <si>
    <t>ЗАГАЛЬНИЙ ФОНД</t>
  </si>
  <si>
    <t>СПЕЦІАЛЬНИЙ ФОНД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</si>
  <si>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</si>
  <si>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</si>
  <si>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З обланого бюджету (на фінансування заходів Програми передачі нетелей)</t>
  </si>
  <si>
    <t>зп окрема табличка</t>
  </si>
  <si>
    <t>отг смт. Іванівка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</si>
  <si>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</si>
  <si>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Інші додаткові дотації (смт Седнів)</t>
  </si>
  <si>
    <t>Субвенція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</si>
</sst>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9.125" style="1" customWidth="1"/>
    <col min="2" max="2" width="33.875" style="1" customWidth="1"/>
    <col min="3" max="3" width="16.00390625" style="1" customWidth="1"/>
    <col min="4" max="4" width="12.25390625" style="1" customWidth="1"/>
    <col min="5" max="6" width="11.375" style="1" customWidth="1"/>
    <col min="7" max="7" width="13.25390625" style="6" customWidth="1"/>
    <col min="8" max="8" width="9.125" style="1" customWidth="1"/>
    <col min="9" max="9" width="11.375" style="1" customWidth="1"/>
    <col min="10" max="16384" width="9.125" style="1" customWidth="1"/>
  </cols>
  <sheetData>
    <row r="1" ht="12.75">
      <c r="F1" s="6" t="s">
        <v>0</v>
      </c>
    </row>
    <row r="2" ht="12.75">
      <c r="F2" s="6" t="s">
        <v>1</v>
      </c>
    </row>
    <row r="3" spans="1:7" ht="22.5" customHeight="1">
      <c r="A3" s="20" t="s">
        <v>10</v>
      </c>
      <c r="B3" s="20"/>
      <c r="C3" s="20"/>
      <c r="D3" s="20"/>
      <c r="E3" s="20"/>
      <c r="F3" s="20"/>
      <c r="G3" s="20"/>
    </row>
    <row r="4" ht="12.75">
      <c r="G4" s="6" t="s">
        <v>2</v>
      </c>
    </row>
    <row r="5" spans="1:7" ht="12.75">
      <c r="A5" s="13"/>
      <c r="B5" s="13"/>
      <c r="C5" s="22" t="s">
        <v>43</v>
      </c>
      <c r="D5" s="22"/>
      <c r="E5" s="22" t="s">
        <v>44</v>
      </c>
      <c r="F5" s="22"/>
      <c r="G5" s="23" t="s">
        <v>5</v>
      </c>
    </row>
    <row r="6" spans="1:7" s="4" customFormat="1" ht="15.75">
      <c r="A6" s="2"/>
      <c r="B6" s="2"/>
      <c r="C6" s="3" t="s">
        <v>3</v>
      </c>
      <c r="D6" s="3" t="s">
        <v>4</v>
      </c>
      <c r="E6" s="3" t="s">
        <v>3</v>
      </c>
      <c r="F6" s="3" t="s">
        <v>4</v>
      </c>
      <c r="G6" s="24"/>
    </row>
    <row r="7" spans="1:7" ht="12.75">
      <c r="A7" s="2"/>
      <c r="B7" s="5" t="s">
        <v>8</v>
      </c>
      <c r="C7" s="8">
        <v>2707790</v>
      </c>
      <c r="D7" s="8"/>
      <c r="E7" s="8"/>
      <c r="F7" s="8"/>
      <c r="G7" s="9">
        <f aca="true" t="shared" si="0" ref="G7:G49">SUM(C7:F7)</f>
        <v>2707790</v>
      </c>
    </row>
    <row r="8" spans="1:7" ht="12.75">
      <c r="A8" s="2">
        <v>41020900</v>
      </c>
      <c r="B8" s="5" t="s">
        <v>51</v>
      </c>
      <c r="C8" s="8"/>
      <c r="D8" s="8">
        <v>-80000</v>
      </c>
      <c r="E8" s="8"/>
      <c r="F8" s="8"/>
      <c r="G8" s="9">
        <f t="shared" si="0"/>
        <v>-80000</v>
      </c>
    </row>
    <row r="9" spans="1:7" ht="78.75">
      <c r="A9" s="2">
        <v>41030800</v>
      </c>
      <c r="B9" s="16" t="s">
        <v>50</v>
      </c>
      <c r="C9" s="8">
        <f>8621800</f>
        <v>8621800</v>
      </c>
      <c r="D9" s="8">
        <v>-316200</v>
      </c>
      <c r="E9" s="8"/>
      <c r="F9" s="8"/>
      <c r="G9" s="9">
        <f t="shared" si="0"/>
        <v>8305600</v>
      </c>
    </row>
    <row r="10" spans="1:7" ht="36.75" customHeight="1">
      <c r="A10" s="2">
        <v>41033600</v>
      </c>
      <c r="B10" s="16" t="s">
        <v>45</v>
      </c>
      <c r="C10" s="8">
        <v>300000</v>
      </c>
      <c r="D10" s="8"/>
      <c r="E10" s="8"/>
      <c r="F10" s="8"/>
      <c r="G10" s="9">
        <f t="shared" si="0"/>
        <v>300000</v>
      </c>
    </row>
    <row r="11" spans="1:7" ht="36" customHeight="1">
      <c r="A11" s="2">
        <v>41034500</v>
      </c>
      <c r="B11" s="16" t="s">
        <v>7</v>
      </c>
      <c r="C11" s="8">
        <f>74000+105000</f>
        <v>179000</v>
      </c>
      <c r="D11" s="8">
        <v>-2469000</v>
      </c>
      <c r="E11" s="8">
        <f>165000+116000+105000+318000+75000</f>
        <v>779000</v>
      </c>
      <c r="F11" s="8">
        <v>-406720</v>
      </c>
      <c r="G11" s="9">
        <f t="shared" si="0"/>
        <v>-1917720</v>
      </c>
    </row>
    <row r="12" spans="1:10" s="6" customFormat="1" ht="12.75">
      <c r="A12" s="21">
        <v>41035000</v>
      </c>
      <c r="B12" s="14" t="s">
        <v>6</v>
      </c>
      <c r="C12" s="7">
        <f>SUM(C13:C46)</f>
        <v>1305441</v>
      </c>
      <c r="D12" s="7">
        <f>SUM(D14:D46)</f>
        <v>0</v>
      </c>
      <c r="E12" s="7">
        <f>SUM(E14:E46)</f>
        <v>0</v>
      </c>
      <c r="F12" s="7">
        <f>SUM(F14:F46)</f>
        <v>0</v>
      </c>
      <c r="G12" s="9">
        <f t="shared" si="0"/>
        <v>1305441</v>
      </c>
      <c r="I12" s="7">
        <f>SUM(I13:I46)</f>
        <v>472700</v>
      </c>
      <c r="J12" s="6" t="s">
        <v>48</v>
      </c>
    </row>
    <row r="13" spans="1:7" s="6" customFormat="1" ht="21">
      <c r="A13" s="21"/>
      <c r="B13" s="14" t="s">
        <v>47</v>
      </c>
      <c r="C13" s="7">
        <v>31500</v>
      </c>
      <c r="D13" s="7"/>
      <c r="E13" s="7"/>
      <c r="F13" s="7"/>
      <c r="G13" s="9">
        <f t="shared" si="0"/>
        <v>31500</v>
      </c>
    </row>
    <row r="14" spans="1:9" ht="12.75">
      <c r="A14" s="21"/>
      <c r="B14" s="15" t="s">
        <v>11</v>
      </c>
      <c r="C14" s="11">
        <f>110200+2000+45000</f>
        <v>157200</v>
      </c>
      <c r="D14" s="8"/>
      <c r="E14" s="11"/>
      <c r="F14" s="8"/>
      <c r="G14" s="9">
        <f t="shared" si="0"/>
        <v>157200</v>
      </c>
      <c r="I14" s="11">
        <v>110200</v>
      </c>
    </row>
    <row r="15" spans="1:9" ht="12.75">
      <c r="A15" s="21"/>
      <c r="B15" s="15" t="s">
        <v>12</v>
      </c>
      <c r="C15" s="11">
        <v>250000</v>
      </c>
      <c r="D15" s="8"/>
      <c r="E15" s="11"/>
      <c r="F15" s="8"/>
      <c r="G15" s="9">
        <f t="shared" si="0"/>
        <v>250000</v>
      </c>
      <c r="I15" s="11"/>
    </row>
    <row r="16" spans="1:9" ht="12.75" hidden="1">
      <c r="A16" s="21"/>
      <c r="B16" s="15" t="s">
        <v>13</v>
      </c>
      <c r="C16" s="11"/>
      <c r="D16" s="8"/>
      <c r="E16" s="11"/>
      <c r="F16" s="8"/>
      <c r="G16" s="9">
        <f t="shared" si="0"/>
        <v>0</v>
      </c>
      <c r="I16" s="11"/>
    </row>
    <row r="17" spans="1:9" ht="12.75">
      <c r="A17" s="21"/>
      <c r="B17" s="15" t="s">
        <v>14</v>
      </c>
      <c r="C17" s="11">
        <v>168700</v>
      </c>
      <c r="D17" s="8"/>
      <c r="E17" s="11"/>
      <c r="F17" s="8"/>
      <c r="G17" s="9">
        <f t="shared" si="0"/>
        <v>168700</v>
      </c>
      <c r="I17" s="11">
        <v>168700</v>
      </c>
    </row>
    <row r="18" spans="1:9" ht="12.75">
      <c r="A18" s="21"/>
      <c r="B18" s="15" t="s">
        <v>15</v>
      </c>
      <c r="C18" s="11">
        <f>25000+10000</f>
        <v>35000</v>
      </c>
      <c r="D18" s="8"/>
      <c r="E18" s="11"/>
      <c r="F18" s="8"/>
      <c r="G18" s="9">
        <f t="shared" si="0"/>
        <v>35000</v>
      </c>
      <c r="I18" s="11">
        <v>25000</v>
      </c>
    </row>
    <row r="19" spans="1:9" ht="12.75" hidden="1">
      <c r="A19" s="21"/>
      <c r="B19" s="15" t="s">
        <v>16</v>
      </c>
      <c r="C19" s="11"/>
      <c r="D19" s="8"/>
      <c r="E19" s="11"/>
      <c r="F19" s="8"/>
      <c r="G19" s="9">
        <f t="shared" si="0"/>
        <v>0</v>
      </c>
      <c r="I19" s="11"/>
    </row>
    <row r="20" spans="1:9" ht="12.75">
      <c r="A20" s="21"/>
      <c r="B20" s="15" t="s">
        <v>17</v>
      </c>
      <c r="C20" s="11">
        <v>58923</v>
      </c>
      <c r="D20" s="8"/>
      <c r="E20" s="11"/>
      <c r="F20" s="8"/>
      <c r="G20" s="9">
        <f t="shared" si="0"/>
        <v>58923</v>
      </c>
      <c r="I20" s="11"/>
    </row>
    <row r="21" spans="1:9" ht="12.75">
      <c r="A21" s="21"/>
      <c r="B21" s="15" t="s">
        <v>18</v>
      </c>
      <c r="C21" s="11">
        <f>30000+10000+13000+3500</f>
        <v>56500</v>
      </c>
      <c r="D21" s="8"/>
      <c r="E21" s="11"/>
      <c r="F21" s="8"/>
      <c r="G21" s="9">
        <f t="shared" si="0"/>
        <v>56500</v>
      </c>
      <c r="I21" s="11"/>
    </row>
    <row r="22" spans="1:9" ht="12.75" hidden="1">
      <c r="A22" s="21"/>
      <c r="B22" s="15" t="s">
        <v>19</v>
      </c>
      <c r="C22" s="11"/>
      <c r="D22" s="8"/>
      <c r="E22" s="11"/>
      <c r="F22" s="8"/>
      <c r="G22" s="9">
        <f t="shared" si="0"/>
        <v>0</v>
      </c>
      <c r="I22" s="11"/>
    </row>
    <row r="23" spans="1:9" ht="12.75" hidden="1">
      <c r="A23" s="21"/>
      <c r="B23" s="15" t="s">
        <v>20</v>
      </c>
      <c r="C23" s="11"/>
      <c r="D23" s="8"/>
      <c r="E23" s="11"/>
      <c r="F23" s="8"/>
      <c r="G23" s="9">
        <f t="shared" si="0"/>
        <v>0</v>
      </c>
      <c r="I23" s="11"/>
    </row>
    <row r="24" spans="1:9" ht="12.75">
      <c r="A24" s="21"/>
      <c r="B24" s="15" t="s">
        <v>21</v>
      </c>
      <c r="C24" s="11">
        <v>6000</v>
      </c>
      <c r="D24" s="8"/>
      <c r="E24" s="11"/>
      <c r="F24" s="8"/>
      <c r="G24" s="9">
        <f t="shared" si="0"/>
        <v>6000</v>
      </c>
      <c r="I24" s="11"/>
    </row>
    <row r="25" spans="1:9" ht="12.75" hidden="1">
      <c r="A25" s="21"/>
      <c r="B25" s="15" t="s">
        <v>22</v>
      </c>
      <c r="C25" s="11"/>
      <c r="D25" s="8"/>
      <c r="E25" s="11"/>
      <c r="F25" s="8"/>
      <c r="G25" s="9">
        <f t="shared" si="0"/>
        <v>0</v>
      </c>
      <c r="I25" s="11"/>
    </row>
    <row r="26" spans="1:9" ht="12.75" hidden="1">
      <c r="A26" s="21"/>
      <c r="B26" s="15" t="s">
        <v>23</v>
      </c>
      <c r="C26" s="11"/>
      <c r="D26" s="8"/>
      <c r="E26" s="11"/>
      <c r="F26" s="8"/>
      <c r="G26" s="9">
        <f t="shared" si="0"/>
        <v>0</v>
      </c>
      <c r="I26" s="11"/>
    </row>
    <row r="27" spans="1:9" ht="12.75" hidden="1">
      <c r="A27" s="21"/>
      <c r="B27" s="15" t="s">
        <v>24</v>
      </c>
      <c r="C27" s="11"/>
      <c r="D27" s="8"/>
      <c r="E27" s="11"/>
      <c r="F27" s="8"/>
      <c r="G27" s="9">
        <f t="shared" si="0"/>
        <v>0</v>
      </c>
      <c r="I27" s="11"/>
    </row>
    <row r="28" spans="1:9" ht="12.75">
      <c r="A28" s="21"/>
      <c r="B28" s="15" t="s">
        <v>25</v>
      </c>
      <c r="C28" s="11">
        <f>36000+5000+11000</f>
        <v>52000</v>
      </c>
      <c r="D28" s="8"/>
      <c r="E28" s="11"/>
      <c r="F28" s="8"/>
      <c r="G28" s="9">
        <f t="shared" si="0"/>
        <v>52000</v>
      </c>
      <c r="I28" s="11">
        <v>36000</v>
      </c>
    </row>
    <row r="29" spans="1:9" ht="12.75" hidden="1">
      <c r="A29" s="21"/>
      <c r="B29" s="15" t="s">
        <v>26</v>
      </c>
      <c r="C29" s="11"/>
      <c r="D29" s="8"/>
      <c r="E29" s="11"/>
      <c r="F29" s="8"/>
      <c r="G29" s="9">
        <f t="shared" si="0"/>
        <v>0</v>
      </c>
      <c r="I29" s="11"/>
    </row>
    <row r="30" spans="1:9" ht="12.75" hidden="1">
      <c r="A30" s="21"/>
      <c r="B30" s="15" t="s">
        <v>27</v>
      </c>
      <c r="C30" s="11"/>
      <c r="D30" s="8"/>
      <c r="E30" s="11"/>
      <c r="F30" s="8"/>
      <c r="G30" s="9">
        <f t="shared" si="0"/>
        <v>0</v>
      </c>
      <c r="I30" s="11"/>
    </row>
    <row r="31" spans="1:9" ht="12.75" hidden="1">
      <c r="A31" s="21"/>
      <c r="B31" s="15" t="s">
        <v>28</v>
      </c>
      <c r="C31" s="11"/>
      <c r="D31" s="8"/>
      <c r="E31" s="11"/>
      <c r="F31" s="8"/>
      <c r="G31" s="9">
        <f t="shared" si="0"/>
        <v>0</v>
      </c>
      <c r="I31" s="11"/>
    </row>
    <row r="32" spans="1:9" ht="12.75" hidden="1">
      <c r="A32" s="21"/>
      <c r="B32" s="15" t="s">
        <v>29</v>
      </c>
      <c r="C32" s="11"/>
      <c r="D32" s="8"/>
      <c r="E32" s="11"/>
      <c r="F32" s="8"/>
      <c r="G32" s="9">
        <f t="shared" si="0"/>
        <v>0</v>
      </c>
      <c r="I32" s="11"/>
    </row>
    <row r="33" spans="1:9" ht="12.75">
      <c r="A33" s="21"/>
      <c r="B33" s="15" t="s">
        <v>30</v>
      </c>
      <c r="C33" s="11">
        <v>30000</v>
      </c>
      <c r="D33" s="8"/>
      <c r="E33" s="11"/>
      <c r="F33" s="8"/>
      <c r="G33" s="9">
        <f t="shared" si="0"/>
        <v>30000</v>
      </c>
      <c r="I33" s="11">
        <v>30000</v>
      </c>
    </row>
    <row r="34" spans="1:9" ht="12.75" hidden="1">
      <c r="A34" s="21"/>
      <c r="B34" s="15" t="s">
        <v>31</v>
      </c>
      <c r="C34" s="11"/>
      <c r="D34" s="8"/>
      <c r="E34" s="11"/>
      <c r="F34" s="8"/>
      <c r="G34" s="9">
        <f t="shared" si="0"/>
        <v>0</v>
      </c>
      <c r="I34" s="11"/>
    </row>
    <row r="35" spans="1:9" ht="12.75">
      <c r="A35" s="21"/>
      <c r="B35" s="15" t="s">
        <v>32</v>
      </c>
      <c r="C35" s="11">
        <f>60000+13600</f>
        <v>73600</v>
      </c>
      <c r="D35" s="8"/>
      <c r="E35" s="11"/>
      <c r="F35" s="8"/>
      <c r="G35" s="9">
        <f t="shared" si="0"/>
        <v>73600</v>
      </c>
      <c r="I35" s="11">
        <v>60000</v>
      </c>
    </row>
    <row r="36" spans="1:9" ht="12.75">
      <c r="A36" s="21"/>
      <c r="B36" s="15" t="s">
        <v>33</v>
      </c>
      <c r="C36" s="11">
        <v>30000</v>
      </c>
      <c r="D36" s="8"/>
      <c r="E36" s="11"/>
      <c r="F36" s="8"/>
      <c r="G36" s="9">
        <f t="shared" si="0"/>
        <v>30000</v>
      </c>
      <c r="I36" s="11"/>
    </row>
    <row r="37" spans="1:9" ht="12.75">
      <c r="A37" s="21"/>
      <c r="B37" s="15" t="s">
        <v>34</v>
      </c>
      <c r="C37" s="11">
        <f>20000+30000</f>
        <v>50000</v>
      </c>
      <c r="D37" s="8"/>
      <c r="E37" s="11"/>
      <c r="F37" s="8"/>
      <c r="G37" s="9">
        <f t="shared" si="0"/>
        <v>50000</v>
      </c>
      <c r="I37" s="11">
        <v>20000</v>
      </c>
    </row>
    <row r="38" spans="1:9" ht="12.75">
      <c r="A38" s="21"/>
      <c r="B38" s="15" t="s">
        <v>35</v>
      </c>
      <c r="C38" s="11">
        <v>5000</v>
      </c>
      <c r="D38" s="8"/>
      <c r="E38" s="11"/>
      <c r="F38" s="8"/>
      <c r="G38" s="9">
        <f t="shared" si="0"/>
        <v>5000</v>
      </c>
      <c r="I38" s="11"/>
    </row>
    <row r="39" spans="1:9" ht="12.75">
      <c r="A39" s="21"/>
      <c r="B39" s="15" t="s">
        <v>36</v>
      </c>
      <c r="C39" s="11">
        <v>20000</v>
      </c>
      <c r="D39" s="8"/>
      <c r="E39" s="11"/>
      <c r="F39" s="8"/>
      <c r="G39" s="9">
        <f t="shared" si="0"/>
        <v>20000</v>
      </c>
      <c r="I39" s="11"/>
    </row>
    <row r="40" spans="1:9" ht="12.75">
      <c r="A40" s="21"/>
      <c r="B40" s="15" t="s">
        <v>37</v>
      </c>
      <c r="C40" s="11">
        <v>10000</v>
      </c>
      <c r="D40" s="8"/>
      <c r="E40" s="11"/>
      <c r="F40" s="8"/>
      <c r="G40" s="9">
        <f t="shared" si="0"/>
        <v>10000</v>
      </c>
      <c r="I40" s="11">
        <v>10000</v>
      </c>
    </row>
    <row r="41" spans="1:9" ht="12.75" hidden="1">
      <c r="A41" s="21"/>
      <c r="B41" s="15" t="s">
        <v>38</v>
      </c>
      <c r="C41" s="11"/>
      <c r="D41" s="8"/>
      <c r="E41" s="11"/>
      <c r="F41" s="8"/>
      <c r="G41" s="9">
        <f t="shared" si="0"/>
        <v>0</v>
      </c>
      <c r="I41" s="11"/>
    </row>
    <row r="42" spans="1:9" ht="12.75">
      <c r="A42" s="21"/>
      <c r="B42" s="15" t="s">
        <v>39</v>
      </c>
      <c r="C42" s="11">
        <f>12800+6400+4300</f>
        <v>23500</v>
      </c>
      <c r="D42" s="8"/>
      <c r="E42" s="11"/>
      <c r="F42" s="8"/>
      <c r="G42" s="9">
        <f t="shared" si="0"/>
        <v>23500</v>
      </c>
      <c r="I42" s="11">
        <v>12800</v>
      </c>
    </row>
    <row r="43" spans="1:9" ht="12.75">
      <c r="A43" s="21"/>
      <c r="B43" s="15" t="s">
        <v>40</v>
      </c>
      <c r="C43" s="11">
        <f>20000+56518</f>
        <v>76518</v>
      </c>
      <c r="D43" s="8"/>
      <c r="E43" s="11"/>
      <c r="F43" s="8"/>
      <c r="G43" s="9">
        <f t="shared" si="0"/>
        <v>76518</v>
      </c>
      <c r="I43" s="11"/>
    </row>
    <row r="44" spans="1:9" ht="12.75">
      <c r="A44" s="21"/>
      <c r="B44" s="16" t="s">
        <v>41</v>
      </c>
      <c r="C44" s="11">
        <f>100000+51000+20000</f>
        <v>171000</v>
      </c>
      <c r="D44" s="8"/>
      <c r="E44" s="11"/>
      <c r="F44" s="8"/>
      <c r="G44" s="9">
        <f t="shared" si="0"/>
        <v>171000</v>
      </c>
      <c r="I44" s="11"/>
    </row>
    <row r="45" spans="1:9" ht="12.75" hidden="1">
      <c r="A45" s="21"/>
      <c r="B45" s="16" t="s">
        <v>42</v>
      </c>
      <c r="C45" s="11"/>
      <c r="D45" s="8"/>
      <c r="E45" s="11"/>
      <c r="F45" s="8"/>
      <c r="G45" s="9">
        <f t="shared" si="0"/>
        <v>0</v>
      </c>
      <c r="I45" s="11"/>
    </row>
    <row r="46" spans="1:9" ht="12.75" hidden="1">
      <c r="A46" s="21"/>
      <c r="B46" s="16" t="s">
        <v>49</v>
      </c>
      <c r="C46" s="11"/>
      <c r="D46" s="8"/>
      <c r="E46" s="11"/>
      <c r="F46" s="8"/>
      <c r="G46" s="9">
        <f t="shared" si="0"/>
        <v>0</v>
      </c>
      <c r="I46" s="11"/>
    </row>
    <row r="47" spans="1:7" ht="38.25" customHeight="1">
      <c r="A47" s="17">
        <v>41035400</v>
      </c>
      <c r="B47" s="16" t="s">
        <v>52</v>
      </c>
      <c r="C47" s="11"/>
      <c r="D47" s="11">
        <v>-4461</v>
      </c>
      <c r="E47" s="11"/>
      <c r="F47" s="8"/>
      <c r="G47" s="9">
        <f t="shared" si="0"/>
        <v>-4461</v>
      </c>
    </row>
    <row r="48" spans="1:7" ht="78.75">
      <c r="A48" s="17">
        <v>41035800</v>
      </c>
      <c r="B48" s="16" t="s">
        <v>46</v>
      </c>
      <c r="C48" s="11"/>
      <c r="D48" s="11">
        <v>-200000</v>
      </c>
      <c r="E48" s="11"/>
      <c r="F48" s="8"/>
      <c r="G48" s="9">
        <f t="shared" si="0"/>
        <v>-200000</v>
      </c>
    </row>
    <row r="49" spans="1:7" ht="45">
      <c r="A49" s="17">
        <v>41037000</v>
      </c>
      <c r="B49" s="16" t="s">
        <v>9</v>
      </c>
      <c r="C49" s="11">
        <v>147400</v>
      </c>
      <c r="D49" s="8"/>
      <c r="E49" s="11"/>
      <c r="F49" s="8"/>
      <c r="G49" s="9">
        <f t="shared" si="0"/>
        <v>147400</v>
      </c>
    </row>
    <row r="50" spans="1:7" s="6" customFormat="1" ht="18.75" customHeight="1">
      <c r="A50" s="18" t="s">
        <v>5</v>
      </c>
      <c r="B50" s="19"/>
      <c r="C50" s="10">
        <f>SUM(C7,C8,C9,C10,C11,C12,C47,C48,C49)</f>
        <v>13261431</v>
      </c>
      <c r="D50" s="10">
        <f>SUM(D7,D8,D9,D10,D11,D12,D47,D48,D49)</f>
        <v>-3069661</v>
      </c>
      <c r="E50" s="10">
        <f>SUM(E7,E8,E9,E10,E11,E12,E47,E48,E49)</f>
        <v>779000</v>
      </c>
      <c r="F50" s="10">
        <f>SUM(F7,F8,F9,F10,F11,F12,F47,F48,F49)</f>
        <v>-406720</v>
      </c>
      <c r="G50" s="9">
        <f>SUM(C50:F50)</f>
        <v>10564050</v>
      </c>
    </row>
    <row r="51" spans="3:5" ht="12.75">
      <c r="C51" s="12"/>
      <c r="E51" s="12"/>
    </row>
  </sheetData>
  <sheetProtection/>
  <mergeCells count="6">
    <mergeCell ref="A50:B50"/>
    <mergeCell ref="A3:G3"/>
    <mergeCell ref="A12:A46"/>
    <mergeCell ref="C5:D5"/>
    <mergeCell ref="E5:F5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2017-09-20T12:02:41Z</cp:lastPrinted>
  <dcterms:created xsi:type="dcterms:W3CDTF">2017-03-17T07:10:26Z</dcterms:created>
  <dcterms:modified xsi:type="dcterms:W3CDTF">2017-09-21T11:26:30Z</dcterms:modified>
  <cp:category/>
  <cp:version/>
  <cp:contentType/>
  <cp:contentStatus/>
</cp:coreProperties>
</file>